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C3FEEC2A-96F2-44D8-8671-48F8A3DBF9C6}" xr6:coauthVersionLast="47" xr6:coauthVersionMax="47" xr10:uidLastSave="{00000000-0000-0000-0000-000000000000}"/>
  <bookViews>
    <workbookView xWindow="-108" yWindow="-108" windowWidth="23256" windowHeight="12456" tabRatio="833" xr2:uid="{00000000-000D-0000-FFFF-FFFF00000000}"/>
  </bookViews>
  <sheets>
    <sheet name="事業実施計画" sheetId="11" r:id="rId1"/>
  </sheets>
  <definedNames>
    <definedName name="_xlnm.Print_Area" localSheetId="0">事業実施計画!$A$1:$U$18</definedName>
    <definedName name="Z_FC3F9105_4687_4B5D_85F5_E80BC67646E2_.wvu.PrintArea" localSheetId="0" hidden="1">事業実施計画!$A$3:$U$13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11" i="11" l="1"/>
  <c r="G11" i="11"/>
  <c r="F11" i="11"/>
  <c r="U7" i="11"/>
  <c r="S6" i="11"/>
  <c r="U6" i="11" s="1"/>
  <c r="Q10" i="11"/>
  <c r="Q9" i="11"/>
  <c r="Q8" i="11"/>
  <c r="O10" i="11"/>
  <c r="O9" i="11"/>
  <c r="O8" i="11"/>
  <c r="M10" i="11"/>
  <c r="M9" i="11"/>
  <c r="M8" i="11"/>
  <c r="Q7" i="11"/>
  <c r="O7" i="11"/>
  <c r="M7" i="11"/>
  <c r="Q6" i="11"/>
  <c r="O6" i="11"/>
  <c r="M6" i="11"/>
  <c r="H6" i="11"/>
  <c r="U10" i="11"/>
  <c r="U9" i="11"/>
  <c r="U8" i="11"/>
  <c r="U11" i="11" l="1"/>
</calcChain>
</file>

<file path=xl/sharedStrings.xml><?xml version="1.0" encoding="utf-8"?>
<sst xmlns="http://schemas.openxmlformats.org/spreadsheetml/2006/main" count="52" uniqueCount="50">
  <si>
    <t>団地№</t>
    <rPh sb="0" eb="2">
      <t>ダンチ</t>
    </rPh>
    <phoneticPr fontId="19"/>
  </si>
  <si>
    <t>用途</t>
    <rPh sb="0" eb="2">
      <t>ヨウト</t>
    </rPh>
    <phoneticPr fontId="19"/>
  </si>
  <si>
    <t>品種</t>
    <rPh sb="0" eb="2">
      <t>ヒンシュ</t>
    </rPh>
    <phoneticPr fontId="19"/>
  </si>
  <si>
    <t>出荷方式</t>
    <rPh sb="0" eb="2">
      <t>シュッカ</t>
    </rPh>
    <rPh sb="2" eb="4">
      <t>ホウシキ</t>
    </rPh>
    <phoneticPr fontId="19"/>
  </si>
  <si>
    <r>
      <t xml:space="preserve">団地面積
の増加率
</t>
    </r>
    <r>
      <rPr>
        <sz val="11"/>
        <color theme="1"/>
        <rFont val="ＭＳ Ｐ明朝"/>
        <family val="1"/>
        <charset val="128"/>
      </rPr>
      <t>※A≠0の場合</t>
    </r>
    <rPh sb="0" eb="4">
      <t>ダンチメンセキ</t>
    </rPh>
    <rPh sb="6" eb="9">
      <t>ゾウカリツ</t>
    </rPh>
    <rPh sb="15" eb="17">
      <t>バアイ</t>
    </rPh>
    <phoneticPr fontId="19"/>
  </si>
  <si>
    <t>交付単価
（円/10a）</t>
    <rPh sb="0" eb="4">
      <t>コウフタンカ</t>
    </rPh>
    <rPh sb="6" eb="7">
      <t>エン</t>
    </rPh>
    <phoneticPr fontId="19"/>
  </si>
  <si>
    <t>交付額
（円）</t>
    <rPh sb="0" eb="3">
      <t>コウフガク</t>
    </rPh>
    <rPh sb="5" eb="6">
      <t>エン</t>
    </rPh>
    <phoneticPr fontId="19"/>
  </si>
  <si>
    <t>契約数量又は面積</t>
    <phoneticPr fontId="19"/>
  </si>
  <si>
    <t>A</t>
    <phoneticPr fontId="19"/>
  </si>
  <si>
    <t>B</t>
    <phoneticPr fontId="19"/>
  </si>
  <si>
    <t>(B-A)/A(≧10%)</t>
    <phoneticPr fontId="19"/>
  </si>
  <si>
    <t>D</t>
    <phoneticPr fontId="19"/>
  </si>
  <si>
    <t>F</t>
    <phoneticPr fontId="19"/>
  </si>
  <si>
    <t>こしいぶき</t>
    <phoneticPr fontId="19"/>
  </si>
  <si>
    <t>数量</t>
  </si>
  <si>
    <t>-</t>
    <phoneticPr fontId="19"/>
  </si>
  <si>
    <t>面積</t>
  </si>
  <si>
    <t>計</t>
    <rPh sb="0" eb="1">
      <t>ケイ</t>
    </rPh>
    <phoneticPr fontId="19"/>
  </si>
  <si>
    <t>ほ場数
（２枚以上）</t>
    <rPh sb="1" eb="2">
      <t>ジョウ</t>
    </rPh>
    <rPh sb="2" eb="3">
      <t>スウ</t>
    </rPh>
    <rPh sb="6" eb="7">
      <t>マイ</t>
    </rPh>
    <rPh sb="7" eb="9">
      <t>イジョウ</t>
    </rPh>
    <phoneticPr fontId="19"/>
  </si>
  <si>
    <t>事業実施前
団地面積
（㎡）</t>
    <rPh sb="0" eb="5">
      <t>ジギョウジッシマエ</t>
    </rPh>
    <rPh sb="6" eb="8">
      <t>ダンチ</t>
    </rPh>
    <rPh sb="8" eb="10">
      <t>メンセキ</t>
    </rPh>
    <phoneticPr fontId="19"/>
  </si>
  <si>
    <t>事業実施後
団地面積
（㎡）</t>
    <rPh sb="0" eb="5">
      <t>ジギョウジッシゴ</t>
    </rPh>
    <rPh sb="6" eb="8">
      <t>ダンチ</t>
    </rPh>
    <rPh sb="8" eb="10">
      <t>メンセキ</t>
    </rPh>
    <phoneticPr fontId="19"/>
  </si>
  <si>
    <t>C</t>
    <phoneticPr fontId="19"/>
  </si>
  <si>
    <t>１年目
（kg、㎡）</t>
    <rPh sb="1" eb="3">
      <t>ネンメ</t>
    </rPh>
    <phoneticPr fontId="19"/>
  </si>
  <si>
    <t>２年目
（kg、㎡）</t>
    <rPh sb="1" eb="3">
      <t>ネンメ</t>
    </rPh>
    <phoneticPr fontId="19"/>
  </si>
  <si>
    <t>３年目
（kg、㎡）</t>
    <rPh sb="1" eb="3">
      <t>ネンメ</t>
    </rPh>
    <phoneticPr fontId="19"/>
  </si>
  <si>
    <t>一括管理</t>
    <phoneticPr fontId="19"/>
  </si>
  <si>
    <t>加工用米</t>
    <phoneticPr fontId="19"/>
  </si>
  <si>
    <t>交付対象面積
（㎡）
※100㎡未満切り捨て</t>
    <rPh sb="0" eb="2">
      <t>コウフ</t>
    </rPh>
    <rPh sb="2" eb="4">
      <t>タイショウ</t>
    </rPh>
    <rPh sb="4" eb="6">
      <t>メンセキ</t>
    </rPh>
    <phoneticPr fontId="19"/>
  </si>
  <si>
    <t>記入例</t>
    <rPh sb="0" eb="3">
      <t>キニュウレイ</t>
    </rPh>
    <phoneticPr fontId="19"/>
  </si>
  <si>
    <t>契約
年数
（年）</t>
    <rPh sb="0" eb="2">
      <t>ケイヤク</t>
    </rPh>
    <rPh sb="3" eb="4">
      <t>ネン</t>
    </rPh>
    <rPh sb="4" eb="5">
      <t>スウ</t>
    </rPh>
    <rPh sb="7" eb="8">
      <t>ネン</t>
    </rPh>
    <phoneticPr fontId="19"/>
  </si>
  <si>
    <t>基準
単収
（kg/1,000㎡）</t>
    <rPh sb="0" eb="2">
      <t>キジュン</t>
    </rPh>
    <rPh sb="3" eb="5">
      <t>タンシュウ</t>
    </rPh>
    <phoneticPr fontId="19"/>
  </si>
  <si>
    <t>【参考】基準単収（加工用米等の出荷数量を面積換算する際の地域の合理的な単収）</t>
    <rPh sb="1" eb="3">
      <t>サンコウ</t>
    </rPh>
    <rPh sb="4" eb="8">
      <t>キジュンタンシュウ</t>
    </rPh>
    <rPh sb="9" eb="12">
      <t>カコウヨウ</t>
    </rPh>
    <rPh sb="12" eb="13">
      <t>マイ</t>
    </rPh>
    <rPh sb="13" eb="14">
      <t>トウ</t>
    </rPh>
    <rPh sb="15" eb="17">
      <t>シュッカ</t>
    </rPh>
    <rPh sb="17" eb="19">
      <t>スウリョウ</t>
    </rPh>
    <rPh sb="20" eb="22">
      <t>メンセキ</t>
    </rPh>
    <rPh sb="22" eb="24">
      <t>カンザン</t>
    </rPh>
    <rPh sb="26" eb="27">
      <t>サイ</t>
    </rPh>
    <rPh sb="28" eb="30">
      <t>チイキ</t>
    </rPh>
    <rPh sb="31" eb="34">
      <t>ゴウリテキ</t>
    </rPh>
    <rPh sb="35" eb="37">
      <t>タンシュウ</t>
    </rPh>
    <phoneticPr fontId="19"/>
  </si>
  <si>
    <t>E=C/D*1000</t>
    <phoneticPr fontId="19"/>
  </si>
  <si>
    <t>E*F/1000</t>
    <phoneticPr fontId="19"/>
  </si>
  <si>
    <t>区分管理</t>
    <phoneticPr fontId="19"/>
  </si>
  <si>
    <t>新潟次郎</t>
    <rPh sb="0" eb="4">
      <t>ニイガタジロウ</t>
    </rPh>
    <phoneticPr fontId="19"/>
  </si>
  <si>
    <t>株式会社○○</t>
    <rPh sb="0" eb="4">
      <t>カブシキガイシャ</t>
    </rPh>
    <phoneticPr fontId="19"/>
  </si>
  <si>
    <t>区分</t>
    <rPh sb="0" eb="2">
      <t>クブン</t>
    </rPh>
    <phoneticPr fontId="19"/>
  </si>
  <si>
    <t>飼料用米</t>
    <phoneticPr fontId="19"/>
  </si>
  <si>
    <t>地区名</t>
    <rPh sb="0" eb="1">
      <t>チ</t>
    </rPh>
    <rPh sb="1" eb="2">
      <t>ク</t>
    </rPh>
    <rPh sb="2" eb="3">
      <t>ナ</t>
    </rPh>
    <phoneticPr fontId="19"/>
  </si>
  <si>
    <t>単収（ｋｇ）</t>
    <rPh sb="0" eb="2">
      <t>タンシュウ</t>
    </rPh>
    <phoneticPr fontId="19"/>
  </si>
  <si>
    <t>出荷先
（予定を含む）</t>
    <rPh sb="0" eb="2">
      <t>シュッカ</t>
    </rPh>
    <rPh sb="2" eb="3">
      <t>サキ</t>
    </rPh>
    <rPh sb="5" eb="7">
      <t>ヨテイ</t>
    </rPh>
    <rPh sb="8" eb="9">
      <t>フク</t>
    </rPh>
    <phoneticPr fontId="19"/>
  </si>
  <si>
    <t>JA</t>
    <phoneticPr fontId="19"/>
  </si>
  <si>
    <t>新井地域</t>
    <rPh sb="0" eb="2">
      <t>アライ</t>
    </rPh>
    <rPh sb="2" eb="4">
      <t>チイキ</t>
    </rPh>
    <phoneticPr fontId="19"/>
  </si>
  <si>
    <t>妙高高原地域</t>
    <rPh sb="0" eb="2">
      <t>ミョウコウ</t>
    </rPh>
    <rPh sb="2" eb="4">
      <t>コウゲン</t>
    </rPh>
    <rPh sb="4" eb="6">
      <t>チイキ</t>
    </rPh>
    <phoneticPr fontId="19"/>
  </si>
  <si>
    <t>妙高地域</t>
    <rPh sb="0" eb="2">
      <t>ミョウコウ</t>
    </rPh>
    <rPh sb="2" eb="4">
      <t>チイキ</t>
    </rPh>
    <phoneticPr fontId="19"/>
  </si>
  <si>
    <t>５２０</t>
    <phoneticPr fontId="19"/>
  </si>
  <si>
    <t>４７８</t>
    <phoneticPr fontId="19"/>
  </si>
  <si>
    <t>５０８</t>
    <phoneticPr fontId="19"/>
  </si>
  <si>
    <t>○農地集約プラス多用途利用米団地化定着支援事業（多用途利用米団地定着タイプ）　事業実施計画</t>
    <rPh sb="1" eb="5">
      <t>ノウチシュウヤク</t>
    </rPh>
    <rPh sb="8" eb="19">
      <t>タヨウトリヨウマイダンチカテイチャク</t>
    </rPh>
    <rPh sb="19" eb="21">
      <t>シエン</t>
    </rPh>
    <rPh sb="21" eb="23">
      <t>ジギョウ</t>
    </rPh>
    <rPh sb="24" eb="27">
      <t>タヨウト</t>
    </rPh>
    <rPh sb="27" eb="29">
      <t>リヨウ</t>
    </rPh>
    <rPh sb="29" eb="30">
      <t>マイ</t>
    </rPh>
    <rPh sb="30" eb="32">
      <t>ダンチ</t>
    </rPh>
    <rPh sb="32" eb="34">
      <t>テイチャク</t>
    </rPh>
    <rPh sb="39" eb="41">
      <t>ジギョウ</t>
    </rPh>
    <rPh sb="41" eb="43">
      <t>ジッシ</t>
    </rPh>
    <rPh sb="43" eb="45">
      <t>ケイカク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</si>
</sst>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23" x14ac:knownFonts="1">
    <font>
      <sz val="10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0"/>
      <color rgb="FF006100"/>
      <name val="ＭＳ Ｐゴシック"/>
      <family val="2"/>
      <charset val="128"/>
    </font>
    <font>
      <sz val="10"/>
      <color rgb="FF9C0006"/>
      <name val="ＭＳ Ｐゴシック"/>
      <family val="2"/>
      <charset val="128"/>
    </font>
    <font>
      <sz val="10"/>
      <color rgb="FF9C5700"/>
      <name val="ＭＳ Ｐゴシック"/>
      <family val="2"/>
      <charset val="128"/>
    </font>
    <font>
      <sz val="10"/>
      <color rgb="FF3F3F76"/>
      <name val="ＭＳ Ｐゴシック"/>
      <family val="2"/>
      <charset val="128"/>
    </font>
    <font>
      <b/>
      <sz val="10"/>
      <color rgb="FF3F3F3F"/>
      <name val="ＭＳ Ｐゴシック"/>
      <family val="2"/>
      <charset val="128"/>
    </font>
    <font>
      <b/>
      <sz val="10"/>
      <color rgb="FFFA7D00"/>
      <name val="ＭＳ Ｐゴシック"/>
      <family val="2"/>
      <charset val="128"/>
    </font>
    <font>
      <sz val="10"/>
      <color rgb="FFFA7D00"/>
      <name val="ＭＳ Ｐゴシック"/>
      <family val="2"/>
      <charset val="128"/>
    </font>
    <font>
      <b/>
      <sz val="10"/>
      <color theme="0"/>
      <name val="ＭＳ Ｐゴシック"/>
      <family val="2"/>
      <charset val="128"/>
    </font>
    <font>
      <sz val="10"/>
      <color rgb="FFFF0000"/>
      <name val="ＭＳ Ｐゴシック"/>
      <family val="2"/>
      <charset val="128"/>
    </font>
    <font>
      <i/>
      <sz val="10"/>
      <color rgb="FF7F7F7F"/>
      <name val="ＭＳ Ｐゴシック"/>
      <family val="2"/>
      <charset val="128"/>
    </font>
    <font>
      <b/>
      <sz val="10"/>
      <color theme="1"/>
      <name val="ＭＳ Ｐゴシック"/>
      <family val="2"/>
      <charset val="128"/>
    </font>
    <font>
      <sz val="10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38" fontId="21" fillId="0" borderId="0" xfId="42" applyFont="1" applyFill="1" applyBorder="1" applyAlignment="1">
      <alignment vertical="center"/>
    </xf>
    <xf numFmtId="0" fontId="21" fillId="0" borderId="14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21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shrinkToFit="1"/>
    </xf>
    <xf numFmtId="38" fontId="21" fillId="0" borderId="11" xfId="42" applyFont="1" applyFill="1" applyBorder="1" applyAlignment="1">
      <alignment horizontal="center" vertical="center"/>
    </xf>
    <xf numFmtId="38" fontId="21" fillId="0" borderId="11" xfId="42" applyFont="1" applyFill="1" applyBorder="1" applyAlignment="1">
      <alignment horizontal="right" vertical="center"/>
    </xf>
    <xf numFmtId="176" fontId="21" fillId="0" borderId="11" xfId="42" applyNumberFormat="1" applyFont="1" applyFill="1" applyBorder="1" applyAlignment="1">
      <alignment horizontal="right" vertical="center"/>
    </xf>
    <xf numFmtId="176" fontId="21" fillId="0" borderId="12" xfId="42" applyNumberFormat="1" applyFont="1" applyFill="1" applyBorder="1" applyAlignment="1">
      <alignment horizontal="right" vertical="center"/>
    </xf>
    <xf numFmtId="38" fontId="21" fillId="0" borderId="22" xfId="42" applyFont="1" applyFill="1" applyBorder="1" applyAlignment="1">
      <alignment horizontal="center" vertical="center"/>
    </xf>
    <xf numFmtId="38" fontId="21" fillId="0" borderId="22" xfId="42" applyFont="1" applyFill="1" applyBorder="1" applyAlignment="1">
      <alignment horizontal="right" vertical="center"/>
    </xf>
    <xf numFmtId="38" fontId="21" fillId="0" borderId="23" xfId="42" applyFont="1" applyFill="1" applyBorder="1" applyAlignment="1">
      <alignment vertical="center"/>
    </xf>
    <xf numFmtId="38" fontId="21" fillId="0" borderId="14" xfId="42" applyFont="1" applyFill="1" applyBorder="1" applyAlignment="1">
      <alignment horizontal="center" vertical="center"/>
    </xf>
    <xf numFmtId="38" fontId="21" fillId="0" borderId="25" xfId="42" applyFont="1" applyFill="1" applyBorder="1" applyAlignment="1">
      <alignment horizontal="center" vertical="center"/>
    </xf>
    <xf numFmtId="38" fontId="21" fillId="0" borderId="14" xfId="42" applyFont="1" applyFill="1" applyBorder="1" applyAlignment="1">
      <alignment horizontal="right" vertical="center"/>
    </xf>
    <xf numFmtId="38" fontId="21" fillId="0" borderId="14" xfId="42" applyFont="1" applyFill="1" applyBorder="1" applyAlignment="1">
      <alignment vertical="center"/>
    </xf>
    <xf numFmtId="38" fontId="21" fillId="0" borderId="0" xfId="42" applyFont="1" applyFill="1" applyBorder="1" applyAlignment="1">
      <alignment horizontal="center" vertical="center"/>
    </xf>
    <xf numFmtId="176" fontId="21" fillId="0" borderId="23" xfId="42" applyNumberFormat="1" applyFont="1" applyFill="1" applyBorder="1" applyAlignment="1">
      <alignment horizontal="right" vertical="center"/>
    </xf>
    <xf numFmtId="0" fontId="20" fillId="0" borderId="17" xfId="0" applyFont="1" applyBorder="1">
      <alignment vertical="center"/>
    </xf>
    <xf numFmtId="38" fontId="21" fillId="0" borderId="23" xfId="42" applyFont="1" applyFill="1" applyBorder="1" applyAlignment="1">
      <alignment horizontal="center" vertical="center"/>
    </xf>
    <xf numFmtId="38" fontId="21" fillId="0" borderId="11" xfId="42" applyFont="1" applyFill="1" applyBorder="1" applyAlignment="1">
      <alignment horizontal="center" vertical="center" wrapText="1" shrinkToFit="1"/>
    </xf>
    <xf numFmtId="38" fontId="21" fillId="0" borderId="23" xfId="42" applyFont="1" applyFill="1" applyBorder="1" applyAlignment="1">
      <alignment horizontal="center" vertical="center" wrapText="1" shrinkToFit="1"/>
    </xf>
    <xf numFmtId="38" fontId="21" fillId="0" borderId="11" xfId="42" applyFont="1" applyFill="1" applyBorder="1" applyAlignment="1">
      <alignment horizontal="center" vertical="center" wrapText="1"/>
    </xf>
    <xf numFmtId="38" fontId="21" fillId="0" borderId="22" xfId="42" applyFont="1" applyFill="1" applyBorder="1" applyAlignment="1">
      <alignment horizontal="center" vertical="center" wrapText="1"/>
    </xf>
    <xf numFmtId="38" fontId="21" fillId="0" borderId="10" xfId="42" applyFont="1" applyFill="1" applyBorder="1" applyAlignment="1">
      <alignment vertical="center"/>
    </xf>
    <xf numFmtId="38" fontId="21" fillId="0" borderId="21" xfId="42" applyFont="1" applyFill="1" applyBorder="1" applyAlignment="1">
      <alignment vertical="center"/>
    </xf>
    <xf numFmtId="176" fontId="21" fillId="0" borderId="24" xfId="42" applyNumberFormat="1" applyFont="1" applyFill="1" applyBorder="1" applyAlignment="1">
      <alignment horizontal="right" vertical="center"/>
    </xf>
    <xf numFmtId="38" fontId="21" fillId="0" borderId="23" xfId="42" applyFont="1" applyFill="1" applyBorder="1" applyAlignment="1">
      <alignment horizontal="right" vertical="center"/>
    </xf>
    <xf numFmtId="0" fontId="21" fillId="0" borderId="0" xfId="0" applyFont="1" applyAlignment="1">
      <alignment horizontal="left" vertical="center" indent="1"/>
    </xf>
    <xf numFmtId="0" fontId="21" fillId="0" borderId="0" xfId="0" applyFont="1" applyAlignment="1">
      <alignment horizontal="left" vertical="center" indent="4"/>
    </xf>
    <xf numFmtId="0" fontId="21" fillId="0" borderId="1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0" fontId="21" fillId="0" borderId="10" xfId="0" applyFont="1" applyBorder="1" applyAlignment="1">
      <alignment horizontal="left" vertical="center" indent="1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3" xr:uid="{CDE41142-9AD7-438B-8BE5-F52FD8879AAC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DA930-F6DC-43F5-9AA8-74E6929342AE}">
  <sheetPr>
    <pageSetUpPr fitToPage="1"/>
  </sheetPr>
  <dimension ref="A1:V18"/>
  <sheetViews>
    <sheetView showGridLines="0" tabSelected="1" view="pageBreakPreview" zoomScale="90" zoomScaleNormal="100" zoomScaleSheetLayoutView="90" workbookViewId="0">
      <selection activeCell="L15" sqref="L15"/>
    </sheetView>
  </sheetViews>
  <sheetFormatPr defaultColWidth="9.109375" defaultRowHeight="14.4" x14ac:dyDescent="0.15"/>
  <cols>
    <col min="1" max="1" width="8.6640625" style="2" customWidth="1"/>
    <col min="2" max="3" width="12.6640625" style="2" customWidth="1"/>
    <col min="4" max="4" width="6.5546875" style="2" customWidth="1"/>
    <col min="5" max="5" width="15.33203125" style="2" bestFit="1" customWidth="1"/>
    <col min="6" max="7" width="13.6640625" style="2" customWidth="1"/>
    <col min="8" max="8" width="15.6640625" style="2" customWidth="1"/>
    <col min="9" max="9" width="12.109375" style="2" customWidth="1"/>
    <col min="10" max="10" width="6.33203125" style="2" bestFit="1" customWidth="1"/>
    <col min="11" max="11" width="6.5546875" style="2" customWidth="1"/>
    <col min="12" max="12" width="9.6640625" style="2" customWidth="1"/>
    <col min="13" max="13" width="4" style="2" bestFit="1" customWidth="1"/>
    <col min="14" max="14" width="9.6640625" style="2" customWidth="1"/>
    <col min="15" max="15" width="4" style="2" bestFit="1" customWidth="1"/>
    <col min="16" max="16" width="9.6640625" style="2" customWidth="1"/>
    <col min="17" max="17" width="4" style="2" bestFit="1" customWidth="1"/>
    <col min="18" max="18" width="9.33203125" style="2" customWidth="1"/>
    <col min="19" max="19" width="15.5546875" style="2" customWidth="1"/>
    <col min="20" max="20" width="11" style="2" bestFit="1" customWidth="1"/>
    <col min="21" max="21" width="14.33203125" style="2" customWidth="1"/>
    <col min="22" max="16384" width="9.109375" style="1"/>
  </cols>
  <sheetData>
    <row r="1" spans="1:22" ht="24" customHeight="1" x14ac:dyDescent="0.15">
      <c r="A1" s="2" t="s">
        <v>49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2" ht="24" customHeight="1" x14ac:dyDescent="0.15"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2" ht="34.5" customHeight="1" x14ac:dyDescent="0.15">
      <c r="A3" s="35" t="s">
        <v>0</v>
      </c>
      <c r="B3" s="35" t="s">
        <v>1</v>
      </c>
      <c r="C3" s="35" t="s">
        <v>2</v>
      </c>
      <c r="D3" s="35" t="s">
        <v>3</v>
      </c>
      <c r="E3" s="43" t="s">
        <v>41</v>
      </c>
      <c r="F3" s="35" t="s">
        <v>19</v>
      </c>
      <c r="G3" s="35" t="s">
        <v>20</v>
      </c>
      <c r="H3" s="35" t="s">
        <v>4</v>
      </c>
      <c r="I3" s="35" t="s">
        <v>18</v>
      </c>
      <c r="J3" s="35" t="s">
        <v>29</v>
      </c>
      <c r="K3" s="45" t="s">
        <v>7</v>
      </c>
      <c r="L3" s="46"/>
      <c r="M3" s="46"/>
      <c r="N3" s="46"/>
      <c r="O3" s="46"/>
      <c r="P3" s="46"/>
      <c r="Q3" s="47"/>
      <c r="R3" s="35" t="s">
        <v>30</v>
      </c>
      <c r="S3" s="37" t="s">
        <v>27</v>
      </c>
      <c r="T3" s="35" t="s">
        <v>5</v>
      </c>
      <c r="U3" s="35" t="s">
        <v>6</v>
      </c>
    </row>
    <row r="4" spans="1:22" ht="34.5" customHeight="1" x14ac:dyDescent="0.15">
      <c r="A4" s="36"/>
      <c r="B4" s="36"/>
      <c r="C4" s="36"/>
      <c r="D4" s="36"/>
      <c r="E4" s="44"/>
      <c r="F4" s="36"/>
      <c r="G4" s="36"/>
      <c r="H4" s="36"/>
      <c r="I4" s="36"/>
      <c r="J4" s="36"/>
      <c r="K4" s="35" t="s">
        <v>37</v>
      </c>
      <c r="L4" s="37" t="s">
        <v>22</v>
      </c>
      <c r="M4" s="38"/>
      <c r="N4" s="37" t="s">
        <v>23</v>
      </c>
      <c r="O4" s="38"/>
      <c r="P4" s="37" t="s">
        <v>24</v>
      </c>
      <c r="Q4" s="38"/>
      <c r="R4" s="36"/>
      <c r="S4" s="40"/>
      <c r="T4" s="36"/>
      <c r="U4" s="36"/>
    </row>
    <row r="5" spans="1:22" x14ac:dyDescent="0.15">
      <c r="A5" s="5"/>
      <c r="B5" s="8"/>
      <c r="C5" s="8"/>
      <c r="D5" s="6"/>
      <c r="E5" s="8"/>
      <c r="F5" s="5" t="s">
        <v>8</v>
      </c>
      <c r="G5" s="5" t="s">
        <v>9</v>
      </c>
      <c r="H5" s="9" t="s">
        <v>10</v>
      </c>
      <c r="I5" s="5"/>
      <c r="J5" s="8"/>
      <c r="K5" s="39"/>
      <c r="L5" s="41" t="s">
        <v>21</v>
      </c>
      <c r="M5" s="42"/>
      <c r="N5" s="41"/>
      <c r="O5" s="42"/>
      <c r="P5" s="41"/>
      <c r="Q5" s="42"/>
      <c r="R5" s="5" t="s">
        <v>11</v>
      </c>
      <c r="S5" s="5" t="s">
        <v>32</v>
      </c>
      <c r="T5" s="5" t="s">
        <v>12</v>
      </c>
      <c r="U5" s="8" t="s">
        <v>33</v>
      </c>
      <c r="V5" s="23"/>
    </row>
    <row r="6" spans="1:22" ht="34.5" customHeight="1" x14ac:dyDescent="0.15">
      <c r="A6" s="10" t="s">
        <v>28</v>
      </c>
      <c r="B6" s="25" t="s">
        <v>26</v>
      </c>
      <c r="C6" s="10" t="s">
        <v>13</v>
      </c>
      <c r="D6" s="27" t="s">
        <v>25</v>
      </c>
      <c r="E6" s="10" t="s">
        <v>36</v>
      </c>
      <c r="F6" s="11">
        <v>30000</v>
      </c>
      <c r="G6" s="11">
        <v>33000</v>
      </c>
      <c r="H6" s="12">
        <f>(G6-F6)/F6*100</f>
        <v>10</v>
      </c>
      <c r="I6" s="10">
        <v>11</v>
      </c>
      <c r="J6" s="10">
        <v>3</v>
      </c>
      <c r="K6" s="10" t="s">
        <v>14</v>
      </c>
      <c r="L6" s="11">
        <v>10000</v>
      </c>
      <c r="M6" s="13" t="str">
        <f>IF($K6="","",IF($K6="数量","kg","㎡"))</f>
        <v>kg</v>
      </c>
      <c r="N6" s="11">
        <v>10000</v>
      </c>
      <c r="O6" s="13" t="str">
        <f>IF($K6="","",IF($K6="数量","kg","㎡"))</f>
        <v>kg</v>
      </c>
      <c r="P6" s="11">
        <v>10000</v>
      </c>
      <c r="Q6" s="13" t="str">
        <f>IF($K6="","",IF($K6="数量","kg","㎡"))</f>
        <v>kg</v>
      </c>
      <c r="R6" s="11">
        <v>549</v>
      </c>
      <c r="S6" s="11">
        <f>ROUNDDOWN((L6/R6*1000),-2)</f>
        <v>18200</v>
      </c>
      <c r="T6" s="11">
        <v>20000</v>
      </c>
      <c r="U6" s="29">
        <f>IF(S6*T6/1000=0,"",S6*T6/1000)</f>
        <v>364000</v>
      </c>
      <c r="V6" s="23"/>
    </row>
    <row r="7" spans="1:22" ht="34.5" customHeight="1" x14ac:dyDescent="0.15">
      <c r="A7" s="10" t="s">
        <v>28</v>
      </c>
      <c r="B7" s="25" t="s">
        <v>38</v>
      </c>
      <c r="C7" s="10" t="s">
        <v>35</v>
      </c>
      <c r="D7" s="27" t="s">
        <v>34</v>
      </c>
      <c r="E7" s="10" t="s">
        <v>42</v>
      </c>
      <c r="F7" s="11">
        <v>0</v>
      </c>
      <c r="G7" s="11">
        <v>10000</v>
      </c>
      <c r="H7" s="12" t="s">
        <v>15</v>
      </c>
      <c r="I7" s="10">
        <v>2</v>
      </c>
      <c r="J7" s="10">
        <v>3</v>
      </c>
      <c r="K7" s="10" t="s">
        <v>16</v>
      </c>
      <c r="L7" s="11">
        <v>10000</v>
      </c>
      <c r="M7" s="13" t="str">
        <f>IF($K7="","",IF($K7="数量","kg","㎡"))</f>
        <v>㎡</v>
      </c>
      <c r="N7" s="11">
        <v>10000</v>
      </c>
      <c r="O7" s="13" t="str">
        <f>IF($K7="","",IF($K7="数量","kg","㎡"))</f>
        <v>㎡</v>
      </c>
      <c r="P7" s="11">
        <v>10000</v>
      </c>
      <c r="Q7" s="13" t="str">
        <f>IF($K7="","",IF($K7="数量","kg","㎡"))</f>
        <v>㎡</v>
      </c>
      <c r="R7" s="11" t="s">
        <v>15</v>
      </c>
      <c r="S7" s="11">
        <v>10000</v>
      </c>
      <c r="T7" s="11">
        <v>20000</v>
      </c>
      <c r="U7" s="29">
        <f>IF(S7*T7/1000=0,"",S7*T7/1000)</f>
        <v>200000</v>
      </c>
      <c r="V7" s="23"/>
    </row>
    <row r="8" spans="1:22" ht="34.5" customHeight="1" x14ac:dyDescent="0.15">
      <c r="A8" s="10">
        <v>1</v>
      </c>
      <c r="B8" s="25"/>
      <c r="C8" s="27"/>
      <c r="D8" s="10"/>
      <c r="E8" s="10"/>
      <c r="F8" s="11"/>
      <c r="G8" s="11"/>
      <c r="H8" s="12"/>
      <c r="I8" s="10"/>
      <c r="J8" s="10"/>
      <c r="K8" s="10"/>
      <c r="L8" s="11"/>
      <c r="M8" s="13" t="str">
        <f t="shared" ref="M8:M10" si="0">IF($K8="","",IF($K8="数量","kg","㎡"))</f>
        <v/>
      </c>
      <c r="N8" s="11"/>
      <c r="O8" s="13" t="str">
        <f t="shared" ref="O8:O10" si="1">IF($K8="","",IF($K8="数量","kg","㎡"))</f>
        <v/>
      </c>
      <c r="P8" s="11"/>
      <c r="Q8" s="13" t="str">
        <f t="shared" ref="Q8:Q10" si="2">IF($K8="","",IF($K8="数量","kg","㎡"))</f>
        <v/>
      </c>
      <c r="R8" s="11"/>
      <c r="S8" s="11"/>
      <c r="T8" s="11">
        <v>20000</v>
      </c>
      <c r="U8" s="29" t="str">
        <f>IF(S8*T8/1000=0,"",S8*T8/1000)</f>
        <v/>
      </c>
      <c r="V8" s="23"/>
    </row>
    <row r="9" spans="1:22" ht="34.5" customHeight="1" x14ac:dyDescent="0.15">
      <c r="A9" s="10">
        <v>2</v>
      </c>
      <c r="B9" s="25"/>
      <c r="C9" s="27"/>
      <c r="D9" s="10"/>
      <c r="E9" s="10"/>
      <c r="F9" s="11"/>
      <c r="G9" s="11"/>
      <c r="H9" s="12"/>
      <c r="I9" s="10"/>
      <c r="J9" s="10"/>
      <c r="K9" s="10"/>
      <c r="L9" s="11"/>
      <c r="M9" s="13" t="str">
        <f t="shared" si="0"/>
        <v/>
      </c>
      <c r="N9" s="11"/>
      <c r="O9" s="13" t="str">
        <f t="shared" si="1"/>
        <v/>
      </c>
      <c r="P9" s="11"/>
      <c r="Q9" s="13" t="str">
        <f t="shared" si="2"/>
        <v/>
      </c>
      <c r="R9" s="11"/>
      <c r="S9" s="11"/>
      <c r="T9" s="11">
        <v>20000</v>
      </c>
      <c r="U9" s="29" t="str">
        <f t="shared" ref="U9:U10" si="3">IF(S9*T9/1000=0,"",S9*T9/1000)</f>
        <v/>
      </c>
      <c r="V9" s="23"/>
    </row>
    <row r="10" spans="1:22" ht="34.5" customHeight="1" thickBot="1" x14ac:dyDescent="0.2">
      <c r="A10" s="14">
        <v>3</v>
      </c>
      <c r="B10" s="26"/>
      <c r="C10" s="28"/>
      <c r="D10" s="24"/>
      <c r="E10" s="24"/>
      <c r="F10" s="15"/>
      <c r="G10" s="15"/>
      <c r="H10" s="22"/>
      <c r="I10" s="14"/>
      <c r="J10" s="14"/>
      <c r="K10" s="14"/>
      <c r="L10" s="15"/>
      <c r="M10" s="31" t="str">
        <f t="shared" si="0"/>
        <v/>
      </c>
      <c r="N10" s="15"/>
      <c r="O10" s="31" t="str">
        <f t="shared" si="1"/>
        <v/>
      </c>
      <c r="P10" s="15"/>
      <c r="Q10" s="31" t="str">
        <f t="shared" si="2"/>
        <v/>
      </c>
      <c r="R10" s="32"/>
      <c r="S10" s="15"/>
      <c r="T10" s="15">
        <v>20000</v>
      </c>
      <c r="U10" s="16" t="str">
        <f t="shared" si="3"/>
        <v/>
      </c>
      <c r="V10" s="23"/>
    </row>
    <row r="11" spans="1:22" ht="34.5" customHeight="1" x14ac:dyDescent="0.15">
      <c r="A11" s="17" t="s">
        <v>17</v>
      </c>
      <c r="B11" s="18"/>
      <c r="C11" s="18"/>
      <c r="D11" s="18"/>
      <c r="E11" s="18"/>
      <c r="F11" s="19" t="str">
        <f>IF(SUBTOTAL(9,F8:F10)=0,"",SUBTOTAL(9,F8:F10))</f>
        <v/>
      </c>
      <c r="G11" s="19" t="str">
        <f>IF(SUBTOTAL(9,G8:G10)=0,"",SUBTOTAL(9,G8:G10))</f>
        <v/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0" t="str">
        <f>IF(SUBTOTAL(9,S8:S10)=0,"",SUBTOTAL(9,S8:S10))</f>
        <v/>
      </c>
      <c r="T11" s="18"/>
      <c r="U11" s="30" t="str">
        <f>IF(SUBTOTAL(9,U8:U10)=0,"",SUBTOTAL(9,U8:U10))</f>
        <v/>
      </c>
      <c r="V11" s="23"/>
    </row>
    <row r="12" spans="1:22" x14ac:dyDescent="0.15">
      <c r="A12" s="3"/>
      <c r="B12" s="21"/>
      <c r="C12" s="21"/>
      <c r="D12" s="21"/>
      <c r="E12" s="21"/>
      <c r="F12" s="4"/>
      <c r="G12" s="4"/>
      <c r="H12" s="4"/>
      <c r="I12" s="4"/>
      <c r="J12" s="21"/>
      <c r="K12" s="21"/>
      <c r="L12" s="21"/>
      <c r="M12" s="21"/>
      <c r="N12" s="21"/>
      <c r="O12" s="21"/>
      <c r="P12" s="21"/>
      <c r="Q12" s="21"/>
      <c r="R12" s="4"/>
      <c r="S12" s="4"/>
      <c r="T12" s="21"/>
      <c r="U12" s="4"/>
    </row>
    <row r="13" spans="1:22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2" ht="28.5" customHeight="1" x14ac:dyDescent="0.15">
      <c r="A14" s="7" t="s">
        <v>31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2" ht="20.25" customHeight="1" x14ac:dyDescent="0.15">
      <c r="A15" s="48" t="s">
        <v>39</v>
      </c>
      <c r="B15" s="48"/>
      <c r="C15" s="48"/>
      <c r="D15" s="48" t="s">
        <v>40</v>
      </c>
      <c r="E15" s="48"/>
    </row>
    <row r="16" spans="1:22" ht="20.25" customHeight="1" x14ac:dyDescent="0.15">
      <c r="A16" s="50" t="s">
        <v>43</v>
      </c>
      <c r="B16" s="50"/>
      <c r="C16" s="50"/>
      <c r="D16" s="49" t="s">
        <v>46</v>
      </c>
      <c r="E16" s="49"/>
      <c r="F16" s="33"/>
    </row>
    <row r="17" spans="1:6" ht="20.25" customHeight="1" x14ac:dyDescent="0.15">
      <c r="A17" s="50" t="s">
        <v>44</v>
      </c>
      <c r="B17" s="50"/>
      <c r="C17" s="50"/>
      <c r="D17" s="49" t="s">
        <v>47</v>
      </c>
      <c r="E17" s="49"/>
      <c r="F17" s="33"/>
    </row>
    <row r="18" spans="1:6" ht="20.25" customHeight="1" x14ac:dyDescent="0.15">
      <c r="A18" s="50" t="s">
        <v>45</v>
      </c>
      <c r="B18" s="50"/>
      <c r="C18" s="50"/>
      <c r="D18" s="49" t="s">
        <v>48</v>
      </c>
      <c r="E18" s="49"/>
      <c r="F18" s="34"/>
    </row>
  </sheetData>
  <mergeCells count="30">
    <mergeCell ref="D15:E15"/>
    <mergeCell ref="D16:E16"/>
    <mergeCell ref="D17:E17"/>
    <mergeCell ref="D18:E18"/>
    <mergeCell ref="A16:C16"/>
    <mergeCell ref="A15:C15"/>
    <mergeCell ref="A17:C17"/>
    <mergeCell ref="A18:C18"/>
    <mergeCell ref="E3:E4"/>
    <mergeCell ref="N5:O5"/>
    <mergeCell ref="P5:Q5"/>
    <mergeCell ref="I3:I4"/>
    <mergeCell ref="J3:J4"/>
    <mergeCell ref="K3:Q3"/>
    <mergeCell ref="U3:U4"/>
    <mergeCell ref="L4:M4"/>
    <mergeCell ref="N4:O4"/>
    <mergeCell ref="P4:Q4"/>
    <mergeCell ref="A3:A4"/>
    <mergeCell ref="B3:B4"/>
    <mergeCell ref="C3:C4"/>
    <mergeCell ref="D3:D4"/>
    <mergeCell ref="F3:F4"/>
    <mergeCell ref="G3:G4"/>
    <mergeCell ref="R3:R4"/>
    <mergeCell ref="K4:K5"/>
    <mergeCell ref="H3:H4"/>
    <mergeCell ref="S3:S4"/>
    <mergeCell ref="T3:T4"/>
    <mergeCell ref="L5:M5"/>
  </mergeCells>
  <phoneticPr fontId="19"/>
  <dataValidations count="3">
    <dataValidation type="list" allowBlank="1" showInputMessage="1" showErrorMessage="1" sqref="D6:D10" xr:uid="{539486E7-9860-4B1F-98FB-B47F5302C2CC}">
      <formula1>"一括管理,区分管理"</formula1>
    </dataValidation>
    <dataValidation type="list" allowBlank="1" showInputMessage="1" showErrorMessage="1" sqref="K6:K10" xr:uid="{A0CF63A8-E474-45B1-A002-D7DA5395BCA7}">
      <formula1>"数量,面積"</formula1>
    </dataValidation>
    <dataValidation type="list" allowBlank="1" showInputMessage="1" showErrorMessage="1" sqref="B6:B10" xr:uid="{F9C38AE0-8012-4E71-A501-8F955791818F}">
      <formula1>"酒造好適米,もち米,加工用米,米粉用米,輸出用米,WCS用稲,飼料用米,青刈り稲・わら専用稲"</formula1>
    </dataValidation>
  </dataValidations>
  <pageMargins left="0.70866141732283472" right="0.70866141732283472" top="0.74803149606299213" bottom="0.74803149606299213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事業実施計画</vt:lpstr>
      <vt:lpstr>事業実施計画!Print_Area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2026-09-08T06:36:48Z</dcterms:modified>
</cp:coreProperties>
</file>