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152173\165$\R6\01社会教育\03社会教育\学校施設使用申請許可書\"/>
    </mc:Choice>
  </mc:AlternateContent>
  <xr:revisionPtr revIDLastSave="0" documentId="13_ncr:1_{30E366CD-D0EB-40A6-B825-12DB2EC7FC84}" xr6:coauthVersionLast="45" xr6:coauthVersionMax="47" xr10:uidLastSave="{00000000-0000-0000-0000-000000000000}"/>
  <bookViews>
    <workbookView xWindow="-120" yWindow="-120" windowWidth="20730" windowHeight="11160" tabRatio="741" firstSheet="11" activeTab="16" xr2:uid="{00000000-000D-0000-FFFF-FFFF00000000}"/>
  </bookViews>
  <sheets>
    <sheet name="新井小（体）" sheetId="102" r:id="rId1"/>
    <sheet name="新井小（グラ）" sheetId="156" r:id="rId2"/>
    <sheet name="新井北小（体）" sheetId="155" r:id="rId3"/>
    <sheet name="新井北小（グラ）" sheetId="154" r:id="rId4"/>
    <sheet name="斐太北小（体）" sheetId="158" r:id="rId5"/>
    <sheet name="斐太北小（グラ）" sheetId="157" r:id="rId6"/>
    <sheet name="新井南小（体）" sheetId="159" r:id="rId7"/>
    <sheet name="新井南小（グラ）" sheetId="160" r:id="rId8"/>
    <sheet name="新井中央小（体）" sheetId="162" r:id="rId9"/>
    <sheet name="新井中央小（グラ）" sheetId="161" r:id="rId10"/>
    <sheet name="妙高高原小（体）" sheetId="163" r:id="rId11"/>
    <sheet name="妙高高原小（グラ）" sheetId="164" r:id="rId12"/>
    <sheet name="旧妙高高原南小（体）" sheetId="166" r:id="rId13"/>
    <sheet name="旧妙高高原南小（グラ）" sheetId="165" r:id="rId14"/>
    <sheet name="妙高小（体）" sheetId="177" r:id="rId15"/>
    <sheet name="妙高小（グラ）" sheetId="167" r:id="rId16"/>
    <sheet name="新井中（体）" sheetId="169" r:id="rId17"/>
    <sheet name="新井中（グラ）" sheetId="168" r:id="rId18"/>
    <sheet name="新井中（音楽堂）" sheetId="170" r:id="rId19"/>
    <sheet name="妙高高原中（体）" sheetId="171" r:id="rId20"/>
    <sheet name="妙高高原中（グラ）" sheetId="172" r:id="rId21"/>
    <sheet name="妙高中（体）" sheetId="174" r:id="rId22"/>
    <sheet name="妙高中（グラ）" sheetId="173" r:id="rId23"/>
    <sheet name="総合支援学校（体）" sheetId="175" r:id="rId24"/>
    <sheet name="総合支援学校（グラ）" sheetId="176" r:id="rId25"/>
  </sheets>
  <externalReferences>
    <externalReference r:id="rId26"/>
    <externalReference r:id="rId27"/>
  </externalReferences>
  <definedNames>
    <definedName name="_xlnm.Print_Area" localSheetId="13">'旧妙高高原南小（グラ）'!$A$1:$AS$56</definedName>
    <definedName name="_xlnm.Print_Area" localSheetId="12">'旧妙高高原南小（体）'!$A$1:$AS$56</definedName>
    <definedName name="_xlnm.Print_Area" localSheetId="1">'新井小（グラ）'!$A$1:$AS$56</definedName>
    <definedName name="_xlnm.Print_Area" localSheetId="0">'新井小（体）'!$A$1:$AS$56</definedName>
    <definedName name="_xlnm.Print_Area" localSheetId="17">'新井中（グラ）'!$A$1:$AS$56</definedName>
    <definedName name="_xlnm.Print_Area" localSheetId="18">'新井中（音楽堂）'!$A$1:$AS$56</definedName>
    <definedName name="_xlnm.Print_Area" localSheetId="16">'新井中（体）'!$A$1:$AS$56</definedName>
    <definedName name="_xlnm.Print_Area" localSheetId="9">'新井中央小（グラ）'!$A$1:$AS$56</definedName>
    <definedName name="_xlnm.Print_Area" localSheetId="8">'新井中央小（体）'!$A$1:$AS$56</definedName>
    <definedName name="_xlnm.Print_Area" localSheetId="7">'新井南小（グラ）'!$A$1:$AS$56</definedName>
    <definedName name="_xlnm.Print_Area" localSheetId="6">'新井南小（体）'!$A$1:$AS$56</definedName>
    <definedName name="_xlnm.Print_Area" localSheetId="3">'新井北小（グラ）'!$A$1:$AS$56</definedName>
    <definedName name="_xlnm.Print_Area" localSheetId="2">'新井北小（体）'!$A$1:$AS$56</definedName>
    <definedName name="_xlnm.Print_Area" localSheetId="24">'総合支援学校（グラ）'!$A$1:$AS$56</definedName>
    <definedName name="_xlnm.Print_Area" localSheetId="23">'総合支援学校（体）'!$A$1:$AS$56</definedName>
    <definedName name="_xlnm.Print_Area" localSheetId="5">'斐太北小（グラ）'!$A$1:$AS$56</definedName>
    <definedName name="_xlnm.Print_Area" localSheetId="4">'斐太北小（体）'!$A$1:$AS$56</definedName>
    <definedName name="_xlnm.Print_Area" localSheetId="11">'妙高高原小（グラ）'!$A$1:$AS$56</definedName>
    <definedName name="_xlnm.Print_Area" localSheetId="10">'妙高高原小（体）'!$A$1:$AS$56</definedName>
    <definedName name="_xlnm.Print_Area" localSheetId="20">'妙高高原中（グラ）'!$A$1:$AS$56</definedName>
    <definedName name="_xlnm.Print_Area" localSheetId="19">'妙高高原中（体）'!$A$1:$AS$56</definedName>
    <definedName name="_xlnm.Print_Area" localSheetId="15">'妙高小（グラ）'!$A$1:$AS$56</definedName>
    <definedName name="_xlnm.Print_Area" localSheetId="14">'妙高小（体）'!$A$1:$AS$56</definedName>
    <definedName name="_xlnm.Print_Area" localSheetId="22">'妙高中（グラ）'!$A$1:$AS$56</definedName>
    <definedName name="_xlnm.Print_Area" localSheetId="21">'妙高中（体）'!$A$1:$AS$56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69" l="1"/>
  <c r="I10" i="169"/>
  <c r="H10" i="169"/>
  <c r="F10" i="169"/>
  <c r="E10" i="169"/>
  <c r="D10" i="169"/>
  <c r="C10" i="169"/>
  <c r="K51" i="155" l="1"/>
  <c r="I51" i="155"/>
  <c r="H51" i="155"/>
  <c r="F51" i="155"/>
  <c r="E51" i="155"/>
  <c r="D51" i="155"/>
  <c r="C51" i="155"/>
  <c r="K43" i="170" l="1"/>
  <c r="I43" i="170"/>
  <c r="H43" i="170"/>
  <c r="F43" i="170"/>
  <c r="E43" i="170"/>
  <c r="D43" i="170"/>
  <c r="C43" i="170"/>
  <c r="K36" i="166" l="1"/>
  <c r="I36" i="166"/>
  <c r="H36" i="166"/>
  <c r="F36" i="166"/>
  <c r="E36" i="166"/>
  <c r="D36" i="166"/>
  <c r="C36" i="166"/>
  <c r="K22" i="166"/>
  <c r="I22" i="166"/>
  <c r="H22" i="166"/>
  <c r="F22" i="166"/>
  <c r="E22" i="166"/>
  <c r="D22" i="166"/>
  <c r="C22" i="166"/>
  <c r="K15" i="166"/>
  <c r="K8" i="166"/>
  <c r="I15" i="166" l="1"/>
  <c r="H15" i="166"/>
  <c r="F15" i="166"/>
  <c r="E15" i="166"/>
  <c r="D15" i="166"/>
  <c r="C15" i="166"/>
  <c r="I8" i="166"/>
  <c r="H8" i="166"/>
  <c r="F8" i="166"/>
  <c r="E8" i="166"/>
  <c r="D8" i="166"/>
  <c r="C8" i="166"/>
  <c r="K10" i="162" l="1"/>
  <c r="I10" i="162"/>
  <c r="H10" i="162"/>
  <c r="F10" i="162"/>
  <c r="E10" i="162"/>
  <c r="D10" i="162"/>
  <c r="C10" i="162"/>
  <c r="C46" i="162"/>
  <c r="D46" i="162"/>
  <c r="E46" i="162"/>
  <c r="F46" i="162"/>
  <c r="H46" i="162"/>
  <c r="I46" i="162"/>
  <c r="K46" i="162"/>
  <c r="C57" i="177"/>
  <c r="K56" i="177"/>
  <c r="I56" i="177"/>
  <c r="H56" i="177"/>
  <c r="F56" i="177"/>
  <c r="E56" i="177"/>
  <c r="D56" i="177"/>
  <c r="C56" i="177"/>
  <c r="K55" i="177"/>
  <c r="I55" i="177"/>
  <c r="H55" i="177"/>
  <c r="F55" i="177"/>
  <c r="E55" i="177"/>
  <c r="D55" i="177"/>
  <c r="C55" i="177"/>
  <c r="K54" i="177"/>
  <c r="I54" i="177"/>
  <c r="H54" i="177"/>
  <c r="F54" i="177"/>
  <c r="E54" i="177"/>
  <c r="D54" i="177"/>
  <c r="C54" i="177"/>
  <c r="K53" i="177"/>
  <c r="I53" i="177"/>
  <c r="H53" i="177"/>
  <c r="F53" i="177"/>
  <c r="E53" i="177"/>
  <c r="D53" i="177"/>
  <c r="C53" i="177"/>
  <c r="K52" i="177"/>
  <c r="I52" i="177"/>
  <c r="H52" i="177"/>
  <c r="F52" i="177"/>
  <c r="E52" i="177"/>
  <c r="D52" i="177"/>
  <c r="C52" i="177"/>
  <c r="K51" i="177"/>
  <c r="I51" i="177"/>
  <c r="H51" i="177"/>
  <c r="F51" i="177"/>
  <c r="E51" i="177"/>
  <c r="D51" i="177"/>
  <c r="C51" i="177"/>
  <c r="K50" i="177"/>
  <c r="I50" i="177"/>
  <c r="H50" i="177"/>
  <c r="F50" i="177"/>
  <c r="E50" i="177"/>
  <c r="D50" i="177"/>
  <c r="C50" i="177"/>
  <c r="K49" i="177"/>
  <c r="I49" i="177"/>
  <c r="H49" i="177"/>
  <c r="F49" i="177"/>
  <c r="E49" i="177"/>
  <c r="D49" i="177"/>
  <c r="C49" i="177"/>
  <c r="K48" i="177"/>
  <c r="I48" i="177"/>
  <c r="H48" i="177"/>
  <c r="F48" i="177"/>
  <c r="E48" i="177"/>
  <c r="D48" i="177"/>
  <c r="C48" i="177"/>
  <c r="K47" i="177"/>
  <c r="I47" i="177"/>
  <c r="H47" i="177"/>
  <c r="F47" i="177"/>
  <c r="E47" i="177"/>
  <c r="D47" i="177"/>
  <c r="C47" i="177"/>
  <c r="K46" i="177"/>
  <c r="I46" i="177"/>
  <c r="H46" i="177"/>
  <c r="F46" i="177"/>
  <c r="E46" i="177"/>
  <c r="D46" i="177"/>
  <c r="C46" i="177"/>
  <c r="K45" i="177"/>
  <c r="I45" i="177"/>
  <c r="H45" i="177"/>
  <c r="F45" i="177"/>
  <c r="E45" i="177"/>
  <c r="D45" i="177"/>
  <c r="C45" i="177"/>
  <c r="K44" i="177"/>
  <c r="I44" i="177"/>
  <c r="H44" i="177"/>
  <c r="F44" i="177"/>
  <c r="E44" i="177"/>
  <c r="D44" i="177"/>
  <c r="C44" i="177"/>
  <c r="K43" i="177"/>
  <c r="I43" i="177"/>
  <c r="H43" i="177"/>
  <c r="F43" i="177"/>
  <c r="E43" i="177"/>
  <c r="D43" i="177"/>
  <c r="C43" i="177"/>
  <c r="K42" i="177"/>
  <c r="I42" i="177"/>
  <c r="H42" i="177"/>
  <c r="F42" i="177"/>
  <c r="E42" i="177"/>
  <c r="D42" i="177"/>
  <c r="C42" i="177"/>
  <c r="K41" i="177"/>
  <c r="I41" i="177"/>
  <c r="H41" i="177"/>
  <c r="F41" i="177"/>
  <c r="E41" i="177"/>
  <c r="D41" i="177"/>
  <c r="C41" i="177"/>
  <c r="K40" i="177"/>
  <c r="I40" i="177"/>
  <c r="H40" i="177"/>
  <c r="F40" i="177"/>
  <c r="E40" i="177"/>
  <c r="D40" i="177"/>
  <c r="C40" i="177"/>
  <c r="K39" i="177"/>
  <c r="I39" i="177"/>
  <c r="H39" i="177"/>
  <c r="F39" i="177"/>
  <c r="E39" i="177"/>
  <c r="D39" i="177"/>
  <c r="C39" i="177"/>
  <c r="K38" i="177"/>
  <c r="I38" i="177"/>
  <c r="H38" i="177"/>
  <c r="F38" i="177"/>
  <c r="E38" i="177"/>
  <c r="D38" i="177"/>
  <c r="C38" i="177"/>
  <c r="K37" i="177"/>
  <c r="I37" i="177"/>
  <c r="H37" i="177"/>
  <c r="F37" i="177"/>
  <c r="E37" i="177"/>
  <c r="D37" i="177"/>
  <c r="C37" i="177"/>
  <c r="K36" i="177"/>
  <c r="I36" i="177"/>
  <c r="H36" i="177"/>
  <c r="F36" i="177"/>
  <c r="E36" i="177"/>
  <c r="D36" i="177"/>
  <c r="C36" i="177"/>
  <c r="K35" i="177"/>
  <c r="I35" i="177"/>
  <c r="H35" i="177"/>
  <c r="F35" i="177"/>
  <c r="E35" i="177"/>
  <c r="D35" i="177"/>
  <c r="C35" i="177"/>
  <c r="K34" i="177"/>
  <c r="I34" i="177"/>
  <c r="H34" i="177"/>
  <c r="F34" i="177"/>
  <c r="E34" i="177"/>
  <c r="D34" i="177"/>
  <c r="C34" i="177"/>
  <c r="K33" i="177"/>
  <c r="I33" i="177"/>
  <c r="H33" i="177"/>
  <c r="F33" i="177"/>
  <c r="E33" i="177"/>
  <c r="D33" i="177"/>
  <c r="C33" i="177"/>
  <c r="K32" i="177"/>
  <c r="I32" i="177"/>
  <c r="H32" i="177"/>
  <c r="F32" i="177"/>
  <c r="E32" i="177"/>
  <c r="D32" i="177"/>
  <c r="C32" i="177"/>
  <c r="K31" i="177"/>
  <c r="I31" i="177"/>
  <c r="H31" i="177"/>
  <c r="F31" i="177"/>
  <c r="E31" i="177"/>
  <c r="D31" i="177"/>
  <c r="C31" i="177"/>
  <c r="K30" i="177"/>
  <c r="I30" i="177"/>
  <c r="H30" i="177"/>
  <c r="F30" i="177"/>
  <c r="E30" i="177"/>
  <c r="D30" i="177"/>
  <c r="C30" i="177"/>
  <c r="K29" i="177"/>
  <c r="I29" i="177"/>
  <c r="H29" i="177"/>
  <c r="F29" i="177"/>
  <c r="E29" i="177"/>
  <c r="D29" i="177"/>
  <c r="C29" i="177"/>
  <c r="K28" i="177"/>
  <c r="I28" i="177"/>
  <c r="H28" i="177"/>
  <c r="F28" i="177"/>
  <c r="E28" i="177"/>
  <c r="D28" i="177"/>
  <c r="C28" i="177"/>
  <c r="K27" i="177"/>
  <c r="I27" i="177"/>
  <c r="H27" i="177"/>
  <c r="F27" i="177"/>
  <c r="E27" i="177"/>
  <c r="D27" i="177"/>
  <c r="C27" i="177"/>
  <c r="K26" i="177"/>
  <c r="I26" i="177"/>
  <c r="H26" i="177"/>
  <c r="F26" i="177"/>
  <c r="E26" i="177"/>
  <c r="D26" i="177"/>
  <c r="C26" i="177"/>
  <c r="K25" i="177"/>
  <c r="I25" i="177"/>
  <c r="H25" i="177"/>
  <c r="F25" i="177"/>
  <c r="E25" i="177"/>
  <c r="D25" i="177"/>
  <c r="C25" i="177"/>
  <c r="K24" i="177"/>
  <c r="I24" i="177"/>
  <c r="H24" i="177"/>
  <c r="F24" i="177"/>
  <c r="E24" i="177"/>
  <c r="D24" i="177"/>
  <c r="C24" i="177"/>
  <c r="K23" i="177"/>
  <c r="I23" i="177"/>
  <c r="H23" i="177"/>
  <c r="F23" i="177"/>
  <c r="E23" i="177"/>
  <c r="D23" i="177"/>
  <c r="C23" i="177"/>
  <c r="K22" i="177"/>
  <c r="I22" i="177"/>
  <c r="H22" i="177"/>
  <c r="F22" i="177"/>
  <c r="E22" i="177"/>
  <c r="D22" i="177"/>
  <c r="C22" i="177"/>
  <c r="K21" i="177"/>
  <c r="I21" i="177"/>
  <c r="H21" i="177"/>
  <c r="F21" i="177"/>
  <c r="E21" i="177"/>
  <c r="D21" i="177"/>
  <c r="C21" i="177"/>
  <c r="K20" i="177"/>
  <c r="I20" i="177"/>
  <c r="H20" i="177"/>
  <c r="F20" i="177"/>
  <c r="E20" i="177"/>
  <c r="D20" i="177"/>
  <c r="C20" i="177"/>
  <c r="K19" i="177"/>
  <c r="I19" i="177"/>
  <c r="H19" i="177"/>
  <c r="F19" i="177"/>
  <c r="E19" i="177"/>
  <c r="D19" i="177"/>
  <c r="C19" i="177"/>
  <c r="K18" i="177"/>
  <c r="I18" i="177"/>
  <c r="H18" i="177"/>
  <c r="F18" i="177"/>
  <c r="E18" i="177"/>
  <c r="D18" i="177"/>
  <c r="C18" i="177"/>
  <c r="K17" i="177"/>
  <c r="I17" i="177"/>
  <c r="H17" i="177"/>
  <c r="F17" i="177"/>
  <c r="E17" i="177"/>
  <c r="D17" i="177"/>
  <c r="C17" i="177"/>
  <c r="K16" i="177"/>
  <c r="I16" i="177"/>
  <c r="H16" i="177"/>
  <c r="F16" i="177"/>
  <c r="E16" i="177"/>
  <c r="D16" i="177"/>
  <c r="C16" i="177"/>
  <c r="K15" i="177"/>
  <c r="I15" i="177"/>
  <c r="H15" i="177"/>
  <c r="F15" i="177"/>
  <c r="E15" i="177"/>
  <c r="D15" i="177"/>
  <c r="C15" i="177"/>
  <c r="K14" i="177"/>
  <c r="I14" i="177"/>
  <c r="H14" i="177"/>
  <c r="F14" i="177"/>
  <c r="E14" i="177"/>
  <c r="D14" i="177"/>
  <c r="C14" i="177"/>
  <c r="K13" i="177"/>
  <c r="I13" i="177"/>
  <c r="H13" i="177"/>
  <c r="F13" i="177"/>
  <c r="E13" i="177"/>
  <c r="D13" i="177"/>
  <c r="C13" i="177"/>
  <c r="K12" i="177"/>
  <c r="I12" i="177"/>
  <c r="H12" i="177"/>
  <c r="F12" i="177"/>
  <c r="E12" i="177"/>
  <c r="D12" i="177"/>
  <c r="C12" i="177"/>
  <c r="K11" i="177"/>
  <c r="I11" i="177"/>
  <c r="H11" i="177"/>
  <c r="F11" i="177"/>
  <c r="E11" i="177"/>
  <c r="D11" i="177"/>
  <c r="C11" i="177"/>
  <c r="K10" i="177"/>
  <c r="I10" i="177"/>
  <c r="H10" i="177"/>
  <c r="F10" i="177"/>
  <c r="E10" i="177"/>
  <c r="D10" i="177"/>
  <c r="C10" i="177"/>
  <c r="K9" i="177"/>
  <c r="I9" i="177"/>
  <c r="H9" i="177"/>
  <c r="F9" i="177"/>
  <c r="E9" i="177"/>
  <c r="D9" i="177"/>
  <c r="C9" i="177"/>
  <c r="K8" i="177"/>
  <c r="I8" i="177"/>
  <c r="H8" i="177"/>
  <c r="F8" i="177"/>
  <c r="E8" i="177"/>
  <c r="D8" i="177"/>
  <c r="C8" i="177"/>
  <c r="F36" i="155"/>
  <c r="H36" i="155"/>
  <c r="E50" i="176"/>
  <c r="H29" i="155" l="1"/>
  <c r="F29" i="155"/>
  <c r="H8" i="155"/>
  <c r="H44" i="162" l="1"/>
  <c r="F44" i="162"/>
  <c r="K52" i="158"/>
  <c r="I52" i="158"/>
  <c r="H52" i="158"/>
  <c r="F52" i="158"/>
  <c r="E52" i="158"/>
  <c r="D52" i="158"/>
  <c r="C52" i="158"/>
  <c r="D36" i="157"/>
  <c r="E36" i="157"/>
  <c r="E43" i="157"/>
  <c r="D29" i="162" l="1"/>
  <c r="C57" i="176" l="1"/>
  <c r="K56" i="176"/>
  <c r="I56" i="176"/>
  <c r="H56" i="176"/>
  <c r="F56" i="176"/>
  <c r="E56" i="176"/>
  <c r="D56" i="176"/>
  <c r="C56" i="176"/>
  <c r="K55" i="176"/>
  <c r="I55" i="176"/>
  <c r="H55" i="176"/>
  <c r="F55" i="176"/>
  <c r="E55" i="176"/>
  <c r="D55" i="176"/>
  <c r="C55" i="176"/>
  <c r="K54" i="176"/>
  <c r="I54" i="176"/>
  <c r="H54" i="176"/>
  <c r="F54" i="176"/>
  <c r="E54" i="176"/>
  <c r="D54" i="176"/>
  <c r="C54" i="176"/>
  <c r="K53" i="176"/>
  <c r="I53" i="176"/>
  <c r="H53" i="176"/>
  <c r="F53" i="176"/>
  <c r="E53" i="176"/>
  <c r="D53" i="176"/>
  <c r="C53" i="176"/>
  <c r="K52" i="176"/>
  <c r="I52" i="176"/>
  <c r="H52" i="176"/>
  <c r="F52" i="176"/>
  <c r="E52" i="176"/>
  <c r="D52" i="176"/>
  <c r="C52" i="176"/>
  <c r="K51" i="176"/>
  <c r="I51" i="176"/>
  <c r="H51" i="176"/>
  <c r="F51" i="176"/>
  <c r="E51" i="176"/>
  <c r="D51" i="176"/>
  <c r="C51" i="176"/>
  <c r="K50" i="176"/>
  <c r="I50" i="176"/>
  <c r="H50" i="176"/>
  <c r="F50" i="176"/>
  <c r="D50" i="176"/>
  <c r="C50" i="176"/>
  <c r="K49" i="176"/>
  <c r="I49" i="176"/>
  <c r="H49" i="176"/>
  <c r="F49" i="176"/>
  <c r="E49" i="176"/>
  <c r="D49" i="176"/>
  <c r="C49" i="176"/>
  <c r="K48" i="176"/>
  <c r="I48" i="176"/>
  <c r="H48" i="176"/>
  <c r="F48" i="176"/>
  <c r="E48" i="176"/>
  <c r="D48" i="176"/>
  <c r="C48" i="176"/>
  <c r="K47" i="176"/>
  <c r="I47" i="176"/>
  <c r="H47" i="176"/>
  <c r="F47" i="176"/>
  <c r="E47" i="176"/>
  <c r="D47" i="176"/>
  <c r="C47" i="176"/>
  <c r="K46" i="176"/>
  <c r="I46" i="176"/>
  <c r="H46" i="176"/>
  <c r="F46" i="176"/>
  <c r="E46" i="176"/>
  <c r="D46" i="176"/>
  <c r="C46" i="176"/>
  <c r="K45" i="176"/>
  <c r="I45" i="176"/>
  <c r="H45" i="176"/>
  <c r="F45" i="176"/>
  <c r="E45" i="176"/>
  <c r="D45" i="176"/>
  <c r="C45" i="176"/>
  <c r="K44" i="176"/>
  <c r="I44" i="176"/>
  <c r="H44" i="176"/>
  <c r="F44" i="176"/>
  <c r="E44" i="176"/>
  <c r="D44" i="176"/>
  <c r="C44" i="176"/>
  <c r="K43" i="176"/>
  <c r="I43" i="176"/>
  <c r="H43" i="176"/>
  <c r="F43" i="176"/>
  <c r="E43" i="176"/>
  <c r="D43" i="176"/>
  <c r="C43" i="176"/>
  <c r="K42" i="176"/>
  <c r="I42" i="176"/>
  <c r="H42" i="176"/>
  <c r="F42" i="176"/>
  <c r="E42" i="176"/>
  <c r="D42" i="176"/>
  <c r="C42" i="176"/>
  <c r="K41" i="176"/>
  <c r="I41" i="176"/>
  <c r="H41" i="176"/>
  <c r="F41" i="176"/>
  <c r="E41" i="176"/>
  <c r="D41" i="176"/>
  <c r="C41" i="176"/>
  <c r="K40" i="176"/>
  <c r="I40" i="176"/>
  <c r="H40" i="176"/>
  <c r="F40" i="176"/>
  <c r="E40" i="176"/>
  <c r="D40" i="176"/>
  <c r="C40" i="176"/>
  <c r="K39" i="176"/>
  <c r="I39" i="176"/>
  <c r="H39" i="176"/>
  <c r="F39" i="176"/>
  <c r="E39" i="176"/>
  <c r="D39" i="176"/>
  <c r="C39" i="176"/>
  <c r="K38" i="176"/>
  <c r="I38" i="176"/>
  <c r="H38" i="176"/>
  <c r="F38" i="176"/>
  <c r="E38" i="176"/>
  <c r="D38" i="176"/>
  <c r="C38" i="176"/>
  <c r="K37" i="176"/>
  <c r="I37" i="176"/>
  <c r="H37" i="176"/>
  <c r="F37" i="176"/>
  <c r="E37" i="176"/>
  <c r="D37" i="176"/>
  <c r="C37" i="176"/>
  <c r="K36" i="176"/>
  <c r="I36" i="176"/>
  <c r="H36" i="176"/>
  <c r="F36" i="176"/>
  <c r="E36" i="176"/>
  <c r="D36" i="176"/>
  <c r="C36" i="176"/>
  <c r="K35" i="176"/>
  <c r="I35" i="176"/>
  <c r="H35" i="176"/>
  <c r="F35" i="176"/>
  <c r="E35" i="176"/>
  <c r="D35" i="176"/>
  <c r="C35" i="176"/>
  <c r="K34" i="176"/>
  <c r="I34" i="176"/>
  <c r="H34" i="176"/>
  <c r="F34" i="176"/>
  <c r="E34" i="176"/>
  <c r="D34" i="176"/>
  <c r="C34" i="176"/>
  <c r="K33" i="176"/>
  <c r="I33" i="176"/>
  <c r="H33" i="176"/>
  <c r="F33" i="176"/>
  <c r="E33" i="176"/>
  <c r="D33" i="176"/>
  <c r="C33" i="176"/>
  <c r="K32" i="176"/>
  <c r="I32" i="176"/>
  <c r="H32" i="176"/>
  <c r="F32" i="176"/>
  <c r="E32" i="176"/>
  <c r="D32" i="176"/>
  <c r="C32" i="176"/>
  <c r="K31" i="176"/>
  <c r="I31" i="176"/>
  <c r="H31" i="176"/>
  <c r="F31" i="176"/>
  <c r="E31" i="176"/>
  <c r="D31" i="176"/>
  <c r="C31" i="176"/>
  <c r="K30" i="176"/>
  <c r="I30" i="176"/>
  <c r="H30" i="176"/>
  <c r="F30" i="176"/>
  <c r="E30" i="176"/>
  <c r="D30" i="176"/>
  <c r="C30" i="176"/>
  <c r="K29" i="176"/>
  <c r="I29" i="176"/>
  <c r="H29" i="176"/>
  <c r="F29" i="176"/>
  <c r="E29" i="176"/>
  <c r="D29" i="176"/>
  <c r="C29" i="176"/>
  <c r="K28" i="176"/>
  <c r="I28" i="176"/>
  <c r="H28" i="176"/>
  <c r="F28" i="176"/>
  <c r="E28" i="176"/>
  <c r="D28" i="176"/>
  <c r="C28" i="176"/>
  <c r="K27" i="176"/>
  <c r="I27" i="176"/>
  <c r="H27" i="176"/>
  <c r="F27" i="176"/>
  <c r="E27" i="176"/>
  <c r="D27" i="176"/>
  <c r="C27" i="176"/>
  <c r="K26" i="176"/>
  <c r="I26" i="176"/>
  <c r="H26" i="176"/>
  <c r="F26" i="176"/>
  <c r="E26" i="176"/>
  <c r="D26" i="176"/>
  <c r="C26" i="176"/>
  <c r="K25" i="176"/>
  <c r="I25" i="176"/>
  <c r="H25" i="176"/>
  <c r="F25" i="176"/>
  <c r="E25" i="176"/>
  <c r="D25" i="176"/>
  <c r="C25" i="176"/>
  <c r="K24" i="176"/>
  <c r="I24" i="176"/>
  <c r="H24" i="176"/>
  <c r="F24" i="176"/>
  <c r="E24" i="176"/>
  <c r="D24" i="176"/>
  <c r="C24" i="176"/>
  <c r="K23" i="176"/>
  <c r="I23" i="176"/>
  <c r="H23" i="176"/>
  <c r="F23" i="176"/>
  <c r="E23" i="176"/>
  <c r="D23" i="176"/>
  <c r="C23" i="176"/>
  <c r="K22" i="176"/>
  <c r="I22" i="176"/>
  <c r="H22" i="176"/>
  <c r="F22" i="176"/>
  <c r="E22" i="176"/>
  <c r="D22" i="176"/>
  <c r="C22" i="176"/>
  <c r="K21" i="176"/>
  <c r="I21" i="176"/>
  <c r="H21" i="176"/>
  <c r="F21" i="176"/>
  <c r="E21" i="176"/>
  <c r="D21" i="176"/>
  <c r="C21" i="176"/>
  <c r="K20" i="176"/>
  <c r="I20" i="176"/>
  <c r="H20" i="176"/>
  <c r="F20" i="176"/>
  <c r="E20" i="176"/>
  <c r="D20" i="176"/>
  <c r="C20" i="176"/>
  <c r="K19" i="176"/>
  <c r="I19" i="176"/>
  <c r="H19" i="176"/>
  <c r="F19" i="176"/>
  <c r="E19" i="176"/>
  <c r="D19" i="176"/>
  <c r="C19" i="176"/>
  <c r="K18" i="176"/>
  <c r="I18" i="176"/>
  <c r="H18" i="176"/>
  <c r="F18" i="176"/>
  <c r="E18" i="176"/>
  <c r="D18" i="176"/>
  <c r="C18" i="176"/>
  <c r="K17" i="176"/>
  <c r="I17" i="176"/>
  <c r="H17" i="176"/>
  <c r="F17" i="176"/>
  <c r="E17" i="176"/>
  <c r="D17" i="176"/>
  <c r="C17" i="176"/>
  <c r="K16" i="176"/>
  <c r="I16" i="176"/>
  <c r="H16" i="176"/>
  <c r="F16" i="176"/>
  <c r="E16" i="176"/>
  <c r="D16" i="176"/>
  <c r="C16" i="176"/>
  <c r="K15" i="176"/>
  <c r="I15" i="176"/>
  <c r="H15" i="176"/>
  <c r="F15" i="176"/>
  <c r="E15" i="176"/>
  <c r="D15" i="176"/>
  <c r="C15" i="176"/>
  <c r="K14" i="176"/>
  <c r="I14" i="176"/>
  <c r="H14" i="176"/>
  <c r="F14" i="176"/>
  <c r="E14" i="176"/>
  <c r="D14" i="176"/>
  <c r="C14" i="176"/>
  <c r="K13" i="176"/>
  <c r="I13" i="176"/>
  <c r="H13" i="176"/>
  <c r="F13" i="176"/>
  <c r="E13" i="176"/>
  <c r="D13" i="176"/>
  <c r="C13" i="176"/>
  <c r="K12" i="176"/>
  <c r="I12" i="176"/>
  <c r="H12" i="176"/>
  <c r="F12" i="176"/>
  <c r="E12" i="176"/>
  <c r="D12" i="176"/>
  <c r="C12" i="176"/>
  <c r="K11" i="176"/>
  <c r="I11" i="176"/>
  <c r="H11" i="176"/>
  <c r="F11" i="176"/>
  <c r="E11" i="176"/>
  <c r="D11" i="176"/>
  <c r="C11" i="176"/>
  <c r="K10" i="176"/>
  <c r="I10" i="176"/>
  <c r="H10" i="176"/>
  <c r="F10" i="176"/>
  <c r="E10" i="176"/>
  <c r="D10" i="176"/>
  <c r="C10" i="176"/>
  <c r="K9" i="176"/>
  <c r="I9" i="176"/>
  <c r="H9" i="176"/>
  <c r="F9" i="176"/>
  <c r="E9" i="176"/>
  <c r="D9" i="176"/>
  <c r="C9" i="176"/>
  <c r="K8" i="176"/>
  <c r="I8" i="176"/>
  <c r="H8" i="176"/>
  <c r="F8" i="176"/>
  <c r="E8" i="176"/>
  <c r="D8" i="176"/>
  <c r="C8" i="176"/>
  <c r="C57" i="175"/>
  <c r="K56" i="175"/>
  <c r="I56" i="175"/>
  <c r="H56" i="175"/>
  <c r="F56" i="175"/>
  <c r="E56" i="175"/>
  <c r="D56" i="175"/>
  <c r="C56" i="175"/>
  <c r="K55" i="175"/>
  <c r="I55" i="175"/>
  <c r="H55" i="175"/>
  <c r="F55" i="175"/>
  <c r="E55" i="175"/>
  <c r="D55" i="175"/>
  <c r="C55" i="175"/>
  <c r="K54" i="175"/>
  <c r="I54" i="175"/>
  <c r="H54" i="175"/>
  <c r="F54" i="175"/>
  <c r="E54" i="175"/>
  <c r="D54" i="175"/>
  <c r="C54" i="175"/>
  <c r="K53" i="175"/>
  <c r="I53" i="175"/>
  <c r="H53" i="175"/>
  <c r="F53" i="175"/>
  <c r="E53" i="175"/>
  <c r="D53" i="175"/>
  <c r="C53" i="175"/>
  <c r="K52" i="175"/>
  <c r="I52" i="175"/>
  <c r="H52" i="175"/>
  <c r="F52" i="175"/>
  <c r="E52" i="175"/>
  <c r="D52" i="175"/>
  <c r="C52" i="175"/>
  <c r="K51" i="175"/>
  <c r="I51" i="175"/>
  <c r="H51" i="175"/>
  <c r="F51" i="175"/>
  <c r="E51" i="175"/>
  <c r="D51" i="175"/>
  <c r="C51" i="175"/>
  <c r="K50" i="175"/>
  <c r="I50" i="175"/>
  <c r="H50" i="175"/>
  <c r="F50" i="175"/>
  <c r="E50" i="175"/>
  <c r="D50" i="175"/>
  <c r="C50" i="175"/>
  <c r="K49" i="175"/>
  <c r="I49" i="175"/>
  <c r="H49" i="175"/>
  <c r="F49" i="175"/>
  <c r="E49" i="175"/>
  <c r="D49" i="175"/>
  <c r="C49" i="175"/>
  <c r="K48" i="175"/>
  <c r="I48" i="175"/>
  <c r="H48" i="175"/>
  <c r="F48" i="175"/>
  <c r="E48" i="175"/>
  <c r="D48" i="175"/>
  <c r="C48" i="175"/>
  <c r="K47" i="175"/>
  <c r="I47" i="175"/>
  <c r="H47" i="175"/>
  <c r="F47" i="175"/>
  <c r="E47" i="175"/>
  <c r="D47" i="175"/>
  <c r="C47" i="175"/>
  <c r="K46" i="175"/>
  <c r="I46" i="175"/>
  <c r="H46" i="175"/>
  <c r="F46" i="175"/>
  <c r="E46" i="175"/>
  <c r="D46" i="175"/>
  <c r="C46" i="175"/>
  <c r="K45" i="175"/>
  <c r="I45" i="175"/>
  <c r="H45" i="175"/>
  <c r="F45" i="175"/>
  <c r="E45" i="175"/>
  <c r="D45" i="175"/>
  <c r="C45" i="175"/>
  <c r="K44" i="175"/>
  <c r="I44" i="175"/>
  <c r="H44" i="175"/>
  <c r="F44" i="175"/>
  <c r="E44" i="175"/>
  <c r="D44" i="175"/>
  <c r="C44" i="175"/>
  <c r="K43" i="175"/>
  <c r="I43" i="175"/>
  <c r="H43" i="175"/>
  <c r="F43" i="175"/>
  <c r="E43" i="175"/>
  <c r="D43" i="175"/>
  <c r="C43" i="175"/>
  <c r="K42" i="175"/>
  <c r="I42" i="175"/>
  <c r="H42" i="175"/>
  <c r="F42" i="175"/>
  <c r="E42" i="175"/>
  <c r="D42" i="175"/>
  <c r="C42" i="175"/>
  <c r="K41" i="175"/>
  <c r="I41" i="175"/>
  <c r="H41" i="175"/>
  <c r="F41" i="175"/>
  <c r="E41" i="175"/>
  <c r="D41" i="175"/>
  <c r="C41" i="175"/>
  <c r="K40" i="175"/>
  <c r="I40" i="175"/>
  <c r="H40" i="175"/>
  <c r="F40" i="175"/>
  <c r="E40" i="175"/>
  <c r="D40" i="175"/>
  <c r="C40" i="175"/>
  <c r="K39" i="175"/>
  <c r="I39" i="175"/>
  <c r="H39" i="175"/>
  <c r="F39" i="175"/>
  <c r="E39" i="175"/>
  <c r="D39" i="175"/>
  <c r="C39" i="175"/>
  <c r="K38" i="175"/>
  <c r="I38" i="175"/>
  <c r="H38" i="175"/>
  <c r="F38" i="175"/>
  <c r="E38" i="175"/>
  <c r="D38" i="175"/>
  <c r="C38" i="175"/>
  <c r="K37" i="175"/>
  <c r="I37" i="175"/>
  <c r="H37" i="175"/>
  <c r="F37" i="175"/>
  <c r="E37" i="175"/>
  <c r="D37" i="175"/>
  <c r="C37" i="175"/>
  <c r="K36" i="175"/>
  <c r="I36" i="175"/>
  <c r="H36" i="175"/>
  <c r="F36" i="175"/>
  <c r="E36" i="175"/>
  <c r="D36" i="175"/>
  <c r="C36" i="175"/>
  <c r="K35" i="175"/>
  <c r="I35" i="175"/>
  <c r="H35" i="175"/>
  <c r="F35" i="175"/>
  <c r="E35" i="175"/>
  <c r="D35" i="175"/>
  <c r="C35" i="175"/>
  <c r="K34" i="175"/>
  <c r="I34" i="175"/>
  <c r="H34" i="175"/>
  <c r="F34" i="175"/>
  <c r="E34" i="175"/>
  <c r="D34" i="175"/>
  <c r="C34" i="175"/>
  <c r="K33" i="175"/>
  <c r="I33" i="175"/>
  <c r="H33" i="175"/>
  <c r="F33" i="175"/>
  <c r="E33" i="175"/>
  <c r="D33" i="175"/>
  <c r="C33" i="175"/>
  <c r="K32" i="175"/>
  <c r="I32" i="175"/>
  <c r="H32" i="175"/>
  <c r="F32" i="175"/>
  <c r="E32" i="175"/>
  <c r="D32" i="175"/>
  <c r="C32" i="175"/>
  <c r="K31" i="175"/>
  <c r="I31" i="175"/>
  <c r="H31" i="175"/>
  <c r="F31" i="175"/>
  <c r="E31" i="175"/>
  <c r="D31" i="175"/>
  <c r="C31" i="175"/>
  <c r="K30" i="175"/>
  <c r="I30" i="175"/>
  <c r="H30" i="175"/>
  <c r="F30" i="175"/>
  <c r="E30" i="175"/>
  <c r="D30" i="175"/>
  <c r="C30" i="175"/>
  <c r="K29" i="175"/>
  <c r="I29" i="175"/>
  <c r="H29" i="175"/>
  <c r="F29" i="175"/>
  <c r="E29" i="175"/>
  <c r="D29" i="175"/>
  <c r="C29" i="175"/>
  <c r="K28" i="175"/>
  <c r="I28" i="175"/>
  <c r="H28" i="175"/>
  <c r="F28" i="175"/>
  <c r="E28" i="175"/>
  <c r="D28" i="175"/>
  <c r="C28" i="175"/>
  <c r="K27" i="175"/>
  <c r="I27" i="175"/>
  <c r="H27" i="175"/>
  <c r="F27" i="175"/>
  <c r="E27" i="175"/>
  <c r="D27" i="175"/>
  <c r="C27" i="175"/>
  <c r="K26" i="175"/>
  <c r="I26" i="175"/>
  <c r="H26" i="175"/>
  <c r="F26" i="175"/>
  <c r="E26" i="175"/>
  <c r="D26" i="175"/>
  <c r="C26" i="175"/>
  <c r="K25" i="175"/>
  <c r="I25" i="175"/>
  <c r="H25" i="175"/>
  <c r="F25" i="175"/>
  <c r="E25" i="175"/>
  <c r="D25" i="175"/>
  <c r="C25" i="175"/>
  <c r="K24" i="175"/>
  <c r="I24" i="175"/>
  <c r="H24" i="175"/>
  <c r="F24" i="175"/>
  <c r="E24" i="175"/>
  <c r="D24" i="175"/>
  <c r="C24" i="175"/>
  <c r="K23" i="175"/>
  <c r="I23" i="175"/>
  <c r="H23" i="175"/>
  <c r="F23" i="175"/>
  <c r="E23" i="175"/>
  <c r="D23" i="175"/>
  <c r="C23" i="175"/>
  <c r="K22" i="175"/>
  <c r="I22" i="175"/>
  <c r="H22" i="175"/>
  <c r="F22" i="175"/>
  <c r="E22" i="175"/>
  <c r="D22" i="175"/>
  <c r="C22" i="175"/>
  <c r="K21" i="175"/>
  <c r="I21" i="175"/>
  <c r="H21" i="175"/>
  <c r="F21" i="175"/>
  <c r="E21" i="175"/>
  <c r="D21" i="175"/>
  <c r="C21" i="175"/>
  <c r="K20" i="175"/>
  <c r="I20" i="175"/>
  <c r="H20" i="175"/>
  <c r="F20" i="175"/>
  <c r="E20" i="175"/>
  <c r="D20" i="175"/>
  <c r="C20" i="175"/>
  <c r="K19" i="175"/>
  <c r="I19" i="175"/>
  <c r="H19" i="175"/>
  <c r="F19" i="175"/>
  <c r="E19" i="175"/>
  <c r="D19" i="175"/>
  <c r="C19" i="175"/>
  <c r="K18" i="175"/>
  <c r="I18" i="175"/>
  <c r="H18" i="175"/>
  <c r="F18" i="175"/>
  <c r="E18" i="175"/>
  <c r="D18" i="175"/>
  <c r="C18" i="175"/>
  <c r="K17" i="175"/>
  <c r="I17" i="175"/>
  <c r="H17" i="175"/>
  <c r="F17" i="175"/>
  <c r="E17" i="175"/>
  <c r="D17" i="175"/>
  <c r="C17" i="175"/>
  <c r="K16" i="175"/>
  <c r="I16" i="175"/>
  <c r="H16" i="175"/>
  <c r="F16" i="175"/>
  <c r="E16" i="175"/>
  <c r="D16" i="175"/>
  <c r="C16" i="175"/>
  <c r="K15" i="175"/>
  <c r="I15" i="175"/>
  <c r="H15" i="175"/>
  <c r="F15" i="175"/>
  <c r="E15" i="175"/>
  <c r="D15" i="175"/>
  <c r="C15" i="175"/>
  <c r="K14" i="175"/>
  <c r="I14" i="175"/>
  <c r="H14" i="175"/>
  <c r="F14" i="175"/>
  <c r="E14" i="175"/>
  <c r="D14" i="175"/>
  <c r="C14" i="175"/>
  <c r="K13" i="175"/>
  <c r="I13" i="175"/>
  <c r="H13" i="175"/>
  <c r="F13" i="175"/>
  <c r="E13" i="175"/>
  <c r="D13" i="175"/>
  <c r="C13" i="175"/>
  <c r="K12" i="175"/>
  <c r="I12" i="175"/>
  <c r="H12" i="175"/>
  <c r="F12" i="175"/>
  <c r="E12" i="175"/>
  <c r="D12" i="175"/>
  <c r="C12" i="175"/>
  <c r="K11" i="175"/>
  <c r="I11" i="175"/>
  <c r="H11" i="175"/>
  <c r="F11" i="175"/>
  <c r="E11" i="175"/>
  <c r="D11" i="175"/>
  <c r="C11" i="175"/>
  <c r="K10" i="175"/>
  <c r="I10" i="175"/>
  <c r="H10" i="175"/>
  <c r="F10" i="175"/>
  <c r="E10" i="175"/>
  <c r="D10" i="175"/>
  <c r="C10" i="175"/>
  <c r="K9" i="175"/>
  <c r="I9" i="175"/>
  <c r="H9" i="175"/>
  <c r="F9" i="175"/>
  <c r="E9" i="175"/>
  <c r="D9" i="175"/>
  <c r="C9" i="175"/>
  <c r="K8" i="175"/>
  <c r="I8" i="175"/>
  <c r="H8" i="175"/>
  <c r="F8" i="175"/>
  <c r="E8" i="175"/>
  <c r="D8" i="175"/>
  <c r="C8" i="175"/>
  <c r="C57" i="174"/>
  <c r="K56" i="174"/>
  <c r="I56" i="174"/>
  <c r="H56" i="174"/>
  <c r="F56" i="174"/>
  <c r="E56" i="174"/>
  <c r="D56" i="174"/>
  <c r="C56" i="174"/>
  <c r="K55" i="174"/>
  <c r="I55" i="174"/>
  <c r="H55" i="174"/>
  <c r="F55" i="174"/>
  <c r="E55" i="174"/>
  <c r="D55" i="174"/>
  <c r="C55" i="174"/>
  <c r="K54" i="174"/>
  <c r="I54" i="174"/>
  <c r="H54" i="174"/>
  <c r="F54" i="174"/>
  <c r="E54" i="174"/>
  <c r="D54" i="174"/>
  <c r="C54" i="174"/>
  <c r="K53" i="174"/>
  <c r="I53" i="174"/>
  <c r="H53" i="174"/>
  <c r="F53" i="174"/>
  <c r="E53" i="174"/>
  <c r="D53" i="174"/>
  <c r="C53" i="174"/>
  <c r="K52" i="174"/>
  <c r="I52" i="174"/>
  <c r="H52" i="174"/>
  <c r="F52" i="174"/>
  <c r="E52" i="174"/>
  <c r="D52" i="174"/>
  <c r="C52" i="174"/>
  <c r="K51" i="174"/>
  <c r="I51" i="174"/>
  <c r="H51" i="174"/>
  <c r="F51" i="174"/>
  <c r="E51" i="174"/>
  <c r="D51" i="174"/>
  <c r="C51" i="174"/>
  <c r="K50" i="174"/>
  <c r="I50" i="174"/>
  <c r="H50" i="174"/>
  <c r="F50" i="174"/>
  <c r="E50" i="174"/>
  <c r="D50" i="174"/>
  <c r="C50" i="174"/>
  <c r="K49" i="174"/>
  <c r="I49" i="174"/>
  <c r="H49" i="174"/>
  <c r="F49" i="174"/>
  <c r="E49" i="174"/>
  <c r="D49" i="174"/>
  <c r="C49" i="174"/>
  <c r="K48" i="174"/>
  <c r="I48" i="174"/>
  <c r="H48" i="174"/>
  <c r="F48" i="174"/>
  <c r="E48" i="174"/>
  <c r="D48" i="174"/>
  <c r="C48" i="174"/>
  <c r="K47" i="174"/>
  <c r="I47" i="174"/>
  <c r="H47" i="174"/>
  <c r="F47" i="174"/>
  <c r="E47" i="174"/>
  <c r="D47" i="174"/>
  <c r="C47" i="174"/>
  <c r="K46" i="174"/>
  <c r="I46" i="174"/>
  <c r="H46" i="174"/>
  <c r="F46" i="174"/>
  <c r="E46" i="174"/>
  <c r="D46" i="174"/>
  <c r="C46" i="174"/>
  <c r="K45" i="174"/>
  <c r="I45" i="174"/>
  <c r="H45" i="174"/>
  <c r="F45" i="174"/>
  <c r="E45" i="174"/>
  <c r="D45" i="174"/>
  <c r="C45" i="174"/>
  <c r="K44" i="174"/>
  <c r="I44" i="174"/>
  <c r="H44" i="174"/>
  <c r="F44" i="174"/>
  <c r="E44" i="174"/>
  <c r="D44" i="174"/>
  <c r="C44" i="174"/>
  <c r="K43" i="174"/>
  <c r="I43" i="174"/>
  <c r="H43" i="174"/>
  <c r="F43" i="174"/>
  <c r="E43" i="174"/>
  <c r="D43" i="174"/>
  <c r="C43" i="174"/>
  <c r="K42" i="174"/>
  <c r="I42" i="174"/>
  <c r="H42" i="174"/>
  <c r="F42" i="174"/>
  <c r="E42" i="174"/>
  <c r="D42" i="174"/>
  <c r="C42" i="174"/>
  <c r="K41" i="174"/>
  <c r="I41" i="174"/>
  <c r="H41" i="174"/>
  <c r="F41" i="174"/>
  <c r="E41" i="174"/>
  <c r="D41" i="174"/>
  <c r="C41" i="174"/>
  <c r="K40" i="174"/>
  <c r="I40" i="174"/>
  <c r="H40" i="174"/>
  <c r="F40" i="174"/>
  <c r="E40" i="174"/>
  <c r="D40" i="174"/>
  <c r="C40" i="174"/>
  <c r="K39" i="174"/>
  <c r="I39" i="174"/>
  <c r="H39" i="174"/>
  <c r="F39" i="174"/>
  <c r="E39" i="174"/>
  <c r="D39" i="174"/>
  <c r="C39" i="174"/>
  <c r="K38" i="174"/>
  <c r="I38" i="174"/>
  <c r="H38" i="174"/>
  <c r="F38" i="174"/>
  <c r="E38" i="174"/>
  <c r="D38" i="174"/>
  <c r="C38" i="174"/>
  <c r="K37" i="174"/>
  <c r="I37" i="174"/>
  <c r="H37" i="174"/>
  <c r="F37" i="174"/>
  <c r="E37" i="174"/>
  <c r="D37" i="174"/>
  <c r="C37" i="174"/>
  <c r="K36" i="174"/>
  <c r="I36" i="174"/>
  <c r="H36" i="174"/>
  <c r="F36" i="174"/>
  <c r="E36" i="174"/>
  <c r="D36" i="174"/>
  <c r="C36" i="174"/>
  <c r="K35" i="174"/>
  <c r="I35" i="174"/>
  <c r="H35" i="174"/>
  <c r="F35" i="174"/>
  <c r="E35" i="174"/>
  <c r="D35" i="174"/>
  <c r="C35" i="174"/>
  <c r="K34" i="174"/>
  <c r="I34" i="174"/>
  <c r="H34" i="174"/>
  <c r="F34" i="174"/>
  <c r="E34" i="174"/>
  <c r="D34" i="174"/>
  <c r="C34" i="174"/>
  <c r="K33" i="174"/>
  <c r="I33" i="174"/>
  <c r="H33" i="174"/>
  <c r="F33" i="174"/>
  <c r="E33" i="174"/>
  <c r="D33" i="174"/>
  <c r="C33" i="174"/>
  <c r="K32" i="174"/>
  <c r="I32" i="174"/>
  <c r="H32" i="174"/>
  <c r="F32" i="174"/>
  <c r="E32" i="174"/>
  <c r="D32" i="174"/>
  <c r="C32" i="174"/>
  <c r="K31" i="174"/>
  <c r="I31" i="174"/>
  <c r="H31" i="174"/>
  <c r="F31" i="174"/>
  <c r="E31" i="174"/>
  <c r="D31" i="174"/>
  <c r="C31" i="174"/>
  <c r="K30" i="174"/>
  <c r="I30" i="174"/>
  <c r="H30" i="174"/>
  <c r="F30" i="174"/>
  <c r="E30" i="174"/>
  <c r="D30" i="174"/>
  <c r="C30" i="174"/>
  <c r="K29" i="174"/>
  <c r="I29" i="174"/>
  <c r="H29" i="174"/>
  <c r="F29" i="174"/>
  <c r="E29" i="174"/>
  <c r="D29" i="174"/>
  <c r="C29" i="174"/>
  <c r="K28" i="174"/>
  <c r="I28" i="174"/>
  <c r="H28" i="174"/>
  <c r="F28" i="174"/>
  <c r="E28" i="174"/>
  <c r="D28" i="174"/>
  <c r="C28" i="174"/>
  <c r="K27" i="174"/>
  <c r="I27" i="174"/>
  <c r="H27" i="174"/>
  <c r="F27" i="174"/>
  <c r="E27" i="174"/>
  <c r="D27" i="174"/>
  <c r="C27" i="174"/>
  <c r="K26" i="174"/>
  <c r="I26" i="174"/>
  <c r="H26" i="174"/>
  <c r="F26" i="174"/>
  <c r="E26" i="174"/>
  <c r="D26" i="174"/>
  <c r="C26" i="174"/>
  <c r="K25" i="174"/>
  <c r="I25" i="174"/>
  <c r="H25" i="174"/>
  <c r="F25" i="174"/>
  <c r="E25" i="174"/>
  <c r="D25" i="174"/>
  <c r="C25" i="174"/>
  <c r="K24" i="174"/>
  <c r="I24" i="174"/>
  <c r="H24" i="174"/>
  <c r="F24" i="174"/>
  <c r="E24" i="174"/>
  <c r="D24" i="174"/>
  <c r="C24" i="174"/>
  <c r="K23" i="174"/>
  <c r="I23" i="174"/>
  <c r="H23" i="174"/>
  <c r="F23" i="174"/>
  <c r="E23" i="174"/>
  <c r="D23" i="174"/>
  <c r="C23" i="174"/>
  <c r="K22" i="174"/>
  <c r="I22" i="174"/>
  <c r="H22" i="174"/>
  <c r="F22" i="174"/>
  <c r="E22" i="174"/>
  <c r="D22" i="174"/>
  <c r="C22" i="174"/>
  <c r="K21" i="174"/>
  <c r="I21" i="174"/>
  <c r="H21" i="174"/>
  <c r="F21" i="174"/>
  <c r="E21" i="174"/>
  <c r="D21" i="174"/>
  <c r="C21" i="174"/>
  <c r="K20" i="174"/>
  <c r="I20" i="174"/>
  <c r="H20" i="174"/>
  <c r="F20" i="174"/>
  <c r="E20" i="174"/>
  <c r="D20" i="174"/>
  <c r="C20" i="174"/>
  <c r="K19" i="174"/>
  <c r="I19" i="174"/>
  <c r="H19" i="174"/>
  <c r="F19" i="174"/>
  <c r="E19" i="174"/>
  <c r="D19" i="174"/>
  <c r="C19" i="174"/>
  <c r="K18" i="174"/>
  <c r="I18" i="174"/>
  <c r="H18" i="174"/>
  <c r="F18" i="174"/>
  <c r="E18" i="174"/>
  <c r="D18" i="174"/>
  <c r="C18" i="174"/>
  <c r="K17" i="174"/>
  <c r="I17" i="174"/>
  <c r="H17" i="174"/>
  <c r="F17" i="174"/>
  <c r="E17" i="174"/>
  <c r="D17" i="174"/>
  <c r="C17" i="174"/>
  <c r="K16" i="174"/>
  <c r="I16" i="174"/>
  <c r="H16" i="174"/>
  <c r="F16" i="174"/>
  <c r="E16" i="174"/>
  <c r="D16" i="174"/>
  <c r="C16" i="174"/>
  <c r="K15" i="174"/>
  <c r="I15" i="174"/>
  <c r="H15" i="174"/>
  <c r="F15" i="174"/>
  <c r="E15" i="174"/>
  <c r="D15" i="174"/>
  <c r="C15" i="174"/>
  <c r="K14" i="174"/>
  <c r="I14" i="174"/>
  <c r="H14" i="174"/>
  <c r="F14" i="174"/>
  <c r="E14" i="174"/>
  <c r="D14" i="174"/>
  <c r="C14" i="174"/>
  <c r="K13" i="174"/>
  <c r="I13" i="174"/>
  <c r="H13" i="174"/>
  <c r="F13" i="174"/>
  <c r="E13" i="174"/>
  <c r="D13" i="174"/>
  <c r="C13" i="174"/>
  <c r="K12" i="174"/>
  <c r="I12" i="174"/>
  <c r="H12" i="174"/>
  <c r="F12" i="174"/>
  <c r="E12" i="174"/>
  <c r="D12" i="174"/>
  <c r="C12" i="174"/>
  <c r="K11" i="174"/>
  <c r="I11" i="174"/>
  <c r="H11" i="174"/>
  <c r="F11" i="174"/>
  <c r="E11" i="174"/>
  <c r="D11" i="174"/>
  <c r="C11" i="174"/>
  <c r="K10" i="174"/>
  <c r="I10" i="174"/>
  <c r="H10" i="174"/>
  <c r="F10" i="174"/>
  <c r="E10" i="174"/>
  <c r="D10" i="174"/>
  <c r="C10" i="174"/>
  <c r="K9" i="174"/>
  <c r="I9" i="174"/>
  <c r="H9" i="174"/>
  <c r="F9" i="174"/>
  <c r="E9" i="174"/>
  <c r="D9" i="174"/>
  <c r="C9" i="174"/>
  <c r="K8" i="174"/>
  <c r="I8" i="174"/>
  <c r="H8" i="174"/>
  <c r="F8" i="174"/>
  <c r="E8" i="174"/>
  <c r="D8" i="174"/>
  <c r="C8" i="174"/>
  <c r="C57" i="173"/>
  <c r="K56" i="173"/>
  <c r="I56" i="173"/>
  <c r="H56" i="173"/>
  <c r="F56" i="173"/>
  <c r="E56" i="173"/>
  <c r="D56" i="173"/>
  <c r="C56" i="173"/>
  <c r="K55" i="173"/>
  <c r="I55" i="173"/>
  <c r="H55" i="173"/>
  <c r="F55" i="173"/>
  <c r="E55" i="173"/>
  <c r="D55" i="173"/>
  <c r="C55" i="173"/>
  <c r="K54" i="173"/>
  <c r="I54" i="173"/>
  <c r="H54" i="173"/>
  <c r="F54" i="173"/>
  <c r="E54" i="173"/>
  <c r="D54" i="173"/>
  <c r="C54" i="173"/>
  <c r="K53" i="173"/>
  <c r="I53" i="173"/>
  <c r="H53" i="173"/>
  <c r="F53" i="173"/>
  <c r="E53" i="173"/>
  <c r="D53" i="173"/>
  <c r="C53" i="173"/>
  <c r="K52" i="173"/>
  <c r="I52" i="173"/>
  <c r="H52" i="173"/>
  <c r="F52" i="173"/>
  <c r="E52" i="173"/>
  <c r="D52" i="173"/>
  <c r="C52" i="173"/>
  <c r="K51" i="173"/>
  <c r="I51" i="173"/>
  <c r="H51" i="173"/>
  <c r="F51" i="173"/>
  <c r="E51" i="173"/>
  <c r="D51" i="173"/>
  <c r="C51" i="173"/>
  <c r="K50" i="173"/>
  <c r="I50" i="173"/>
  <c r="H50" i="173"/>
  <c r="F50" i="173"/>
  <c r="E50" i="173"/>
  <c r="D50" i="173"/>
  <c r="C50" i="173"/>
  <c r="K49" i="173"/>
  <c r="I49" i="173"/>
  <c r="H49" i="173"/>
  <c r="F49" i="173"/>
  <c r="E49" i="173"/>
  <c r="D49" i="173"/>
  <c r="C49" i="173"/>
  <c r="K48" i="173"/>
  <c r="I48" i="173"/>
  <c r="H48" i="173"/>
  <c r="F48" i="173"/>
  <c r="E48" i="173"/>
  <c r="D48" i="173"/>
  <c r="C48" i="173"/>
  <c r="K47" i="173"/>
  <c r="I47" i="173"/>
  <c r="H47" i="173"/>
  <c r="F47" i="173"/>
  <c r="E47" i="173"/>
  <c r="D47" i="173"/>
  <c r="C47" i="173"/>
  <c r="K46" i="173"/>
  <c r="I46" i="173"/>
  <c r="H46" i="173"/>
  <c r="F46" i="173"/>
  <c r="E46" i="173"/>
  <c r="D46" i="173"/>
  <c r="C46" i="173"/>
  <c r="K45" i="173"/>
  <c r="I45" i="173"/>
  <c r="H45" i="173"/>
  <c r="F45" i="173"/>
  <c r="E45" i="173"/>
  <c r="D45" i="173"/>
  <c r="C45" i="173"/>
  <c r="K44" i="173"/>
  <c r="I44" i="173"/>
  <c r="H44" i="173"/>
  <c r="F44" i="173"/>
  <c r="E44" i="173"/>
  <c r="D44" i="173"/>
  <c r="C44" i="173"/>
  <c r="K43" i="173"/>
  <c r="I43" i="173"/>
  <c r="H43" i="173"/>
  <c r="F43" i="173"/>
  <c r="E43" i="173"/>
  <c r="D43" i="173"/>
  <c r="C43" i="173"/>
  <c r="K42" i="173"/>
  <c r="I42" i="173"/>
  <c r="H42" i="173"/>
  <c r="F42" i="173"/>
  <c r="E42" i="173"/>
  <c r="D42" i="173"/>
  <c r="C42" i="173"/>
  <c r="K41" i="173"/>
  <c r="I41" i="173"/>
  <c r="H41" i="173"/>
  <c r="F41" i="173"/>
  <c r="E41" i="173"/>
  <c r="D41" i="173"/>
  <c r="C41" i="173"/>
  <c r="K40" i="173"/>
  <c r="I40" i="173"/>
  <c r="H40" i="173"/>
  <c r="F40" i="173"/>
  <c r="E40" i="173"/>
  <c r="D40" i="173"/>
  <c r="C40" i="173"/>
  <c r="K39" i="173"/>
  <c r="I39" i="173"/>
  <c r="H39" i="173"/>
  <c r="F39" i="173"/>
  <c r="E39" i="173"/>
  <c r="D39" i="173"/>
  <c r="C39" i="173"/>
  <c r="K38" i="173"/>
  <c r="I38" i="173"/>
  <c r="H38" i="173"/>
  <c r="F38" i="173"/>
  <c r="E38" i="173"/>
  <c r="D38" i="173"/>
  <c r="C38" i="173"/>
  <c r="K37" i="173"/>
  <c r="I37" i="173"/>
  <c r="H37" i="173"/>
  <c r="F37" i="173"/>
  <c r="E37" i="173"/>
  <c r="D37" i="173"/>
  <c r="C37" i="173"/>
  <c r="K36" i="173"/>
  <c r="I36" i="173"/>
  <c r="H36" i="173"/>
  <c r="F36" i="173"/>
  <c r="E36" i="173"/>
  <c r="D36" i="173"/>
  <c r="C36" i="173"/>
  <c r="K35" i="173"/>
  <c r="I35" i="173"/>
  <c r="H35" i="173"/>
  <c r="F35" i="173"/>
  <c r="E35" i="173"/>
  <c r="D35" i="173"/>
  <c r="C35" i="173"/>
  <c r="K34" i="173"/>
  <c r="I34" i="173"/>
  <c r="H34" i="173"/>
  <c r="F34" i="173"/>
  <c r="E34" i="173"/>
  <c r="D34" i="173"/>
  <c r="C34" i="173"/>
  <c r="K33" i="173"/>
  <c r="I33" i="173"/>
  <c r="H33" i="173"/>
  <c r="F33" i="173"/>
  <c r="E33" i="173"/>
  <c r="D33" i="173"/>
  <c r="C33" i="173"/>
  <c r="K32" i="173"/>
  <c r="I32" i="173"/>
  <c r="H32" i="173"/>
  <c r="F32" i="173"/>
  <c r="E32" i="173"/>
  <c r="D32" i="173"/>
  <c r="C32" i="173"/>
  <c r="K31" i="173"/>
  <c r="I31" i="173"/>
  <c r="H31" i="173"/>
  <c r="F31" i="173"/>
  <c r="E31" i="173"/>
  <c r="D31" i="173"/>
  <c r="C31" i="173"/>
  <c r="K30" i="173"/>
  <c r="I30" i="173"/>
  <c r="H30" i="173"/>
  <c r="F30" i="173"/>
  <c r="E30" i="173"/>
  <c r="D30" i="173"/>
  <c r="C30" i="173"/>
  <c r="K29" i="173"/>
  <c r="I29" i="173"/>
  <c r="H29" i="173"/>
  <c r="F29" i="173"/>
  <c r="E29" i="173"/>
  <c r="D29" i="173"/>
  <c r="C29" i="173"/>
  <c r="K28" i="173"/>
  <c r="I28" i="173"/>
  <c r="H28" i="173"/>
  <c r="F28" i="173"/>
  <c r="E28" i="173"/>
  <c r="D28" i="173"/>
  <c r="C28" i="173"/>
  <c r="K27" i="173"/>
  <c r="I27" i="173"/>
  <c r="H27" i="173"/>
  <c r="F27" i="173"/>
  <c r="E27" i="173"/>
  <c r="D27" i="173"/>
  <c r="C27" i="173"/>
  <c r="K26" i="173"/>
  <c r="I26" i="173"/>
  <c r="H26" i="173"/>
  <c r="F26" i="173"/>
  <c r="E26" i="173"/>
  <c r="D26" i="173"/>
  <c r="C26" i="173"/>
  <c r="K25" i="173"/>
  <c r="I25" i="173"/>
  <c r="H25" i="173"/>
  <c r="F25" i="173"/>
  <c r="E25" i="173"/>
  <c r="D25" i="173"/>
  <c r="C25" i="173"/>
  <c r="K24" i="173"/>
  <c r="I24" i="173"/>
  <c r="H24" i="173"/>
  <c r="F24" i="173"/>
  <c r="E24" i="173"/>
  <c r="D24" i="173"/>
  <c r="C24" i="173"/>
  <c r="K23" i="173"/>
  <c r="I23" i="173"/>
  <c r="H23" i="173"/>
  <c r="F23" i="173"/>
  <c r="E23" i="173"/>
  <c r="D23" i="173"/>
  <c r="C23" i="173"/>
  <c r="K22" i="173"/>
  <c r="I22" i="173"/>
  <c r="H22" i="173"/>
  <c r="F22" i="173"/>
  <c r="E22" i="173"/>
  <c r="D22" i="173"/>
  <c r="C22" i="173"/>
  <c r="K21" i="173"/>
  <c r="I21" i="173"/>
  <c r="H21" i="173"/>
  <c r="F21" i="173"/>
  <c r="E21" i="173"/>
  <c r="D21" i="173"/>
  <c r="C21" i="173"/>
  <c r="K20" i="173"/>
  <c r="I20" i="173"/>
  <c r="H20" i="173"/>
  <c r="F20" i="173"/>
  <c r="E20" i="173"/>
  <c r="D20" i="173"/>
  <c r="C20" i="173"/>
  <c r="K19" i="173"/>
  <c r="I19" i="173"/>
  <c r="H19" i="173"/>
  <c r="F19" i="173"/>
  <c r="E19" i="173"/>
  <c r="D19" i="173"/>
  <c r="C19" i="173"/>
  <c r="K18" i="173"/>
  <c r="I18" i="173"/>
  <c r="H18" i="173"/>
  <c r="F18" i="173"/>
  <c r="E18" i="173"/>
  <c r="D18" i="173"/>
  <c r="C18" i="173"/>
  <c r="K17" i="173"/>
  <c r="I17" i="173"/>
  <c r="H17" i="173"/>
  <c r="F17" i="173"/>
  <c r="E17" i="173"/>
  <c r="D17" i="173"/>
  <c r="C17" i="173"/>
  <c r="K16" i="173"/>
  <c r="I16" i="173"/>
  <c r="H16" i="173"/>
  <c r="F16" i="173"/>
  <c r="E16" i="173"/>
  <c r="D16" i="173"/>
  <c r="C16" i="173"/>
  <c r="K15" i="173"/>
  <c r="I15" i="173"/>
  <c r="H15" i="173"/>
  <c r="F15" i="173"/>
  <c r="E15" i="173"/>
  <c r="D15" i="173"/>
  <c r="C15" i="173"/>
  <c r="K14" i="173"/>
  <c r="I14" i="173"/>
  <c r="H14" i="173"/>
  <c r="F14" i="173"/>
  <c r="E14" i="173"/>
  <c r="D14" i="173"/>
  <c r="C14" i="173"/>
  <c r="K13" i="173"/>
  <c r="I13" i="173"/>
  <c r="H13" i="173"/>
  <c r="F13" i="173"/>
  <c r="E13" i="173"/>
  <c r="D13" i="173"/>
  <c r="C13" i="173"/>
  <c r="K12" i="173"/>
  <c r="I12" i="173"/>
  <c r="H12" i="173"/>
  <c r="F12" i="173"/>
  <c r="E12" i="173"/>
  <c r="D12" i="173"/>
  <c r="C12" i="173"/>
  <c r="K11" i="173"/>
  <c r="I11" i="173"/>
  <c r="H11" i="173"/>
  <c r="F11" i="173"/>
  <c r="E11" i="173"/>
  <c r="D11" i="173"/>
  <c r="C11" i="173"/>
  <c r="K10" i="173"/>
  <c r="I10" i="173"/>
  <c r="H10" i="173"/>
  <c r="F10" i="173"/>
  <c r="E10" i="173"/>
  <c r="D10" i="173"/>
  <c r="C10" i="173"/>
  <c r="K9" i="173"/>
  <c r="I9" i="173"/>
  <c r="H9" i="173"/>
  <c r="F9" i="173"/>
  <c r="E9" i="173"/>
  <c r="D9" i="173"/>
  <c r="C9" i="173"/>
  <c r="K8" i="173"/>
  <c r="I8" i="173"/>
  <c r="H8" i="173"/>
  <c r="F8" i="173"/>
  <c r="E8" i="173"/>
  <c r="D8" i="173"/>
  <c r="C8" i="173"/>
  <c r="C57" i="172"/>
  <c r="K56" i="172"/>
  <c r="I56" i="172"/>
  <c r="H56" i="172"/>
  <c r="F56" i="172"/>
  <c r="E56" i="172"/>
  <c r="D56" i="172"/>
  <c r="C56" i="172"/>
  <c r="K55" i="172"/>
  <c r="I55" i="172"/>
  <c r="H55" i="172"/>
  <c r="F55" i="172"/>
  <c r="E55" i="172"/>
  <c r="D55" i="172"/>
  <c r="C55" i="172"/>
  <c r="K54" i="172"/>
  <c r="I54" i="172"/>
  <c r="H54" i="172"/>
  <c r="F54" i="172"/>
  <c r="E54" i="172"/>
  <c r="D54" i="172"/>
  <c r="C54" i="172"/>
  <c r="K53" i="172"/>
  <c r="I53" i="172"/>
  <c r="H53" i="172"/>
  <c r="F53" i="172"/>
  <c r="E53" i="172"/>
  <c r="D53" i="172"/>
  <c r="C53" i="172"/>
  <c r="K52" i="172"/>
  <c r="I52" i="172"/>
  <c r="H52" i="172"/>
  <c r="F52" i="172"/>
  <c r="E52" i="172"/>
  <c r="D52" i="172"/>
  <c r="C52" i="172"/>
  <c r="K51" i="172"/>
  <c r="I51" i="172"/>
  <c r="H51" i="172"/>
  <c r="F51" i="172"/>
  <c r="E51" i="172"/>
  <c r="D51" i="172"/>
  <c r="C51" i="172"/>
  <c r="K50" i="172"/>
  <c r="I50" i="172"/>
  <c r="H50" i="172"/>
  <c r="F50" i="172"/>
  <c r="E50" i="172"/>
  <c r="D50" i="172"/>
  <c r="C50" i="172"/>
  <c r="K49" i="172"/>
  <c r="I49" i="172"/>
  <c r="H49" i="172"/>
  <c r="F49" i="172"/>
  <c r="E49" i="172"/>
  <c r="D49" i="172"/>
  <c r="C49" i="172"/>
  <c r="K48" i="172"/>
  <c r="I48" i="172"/>
  <c r="H48" i="172"/>
  <c r="F48" i="172"/>
  <c r="E48" i="172"/>
  <c r="D48" i="172"/>
  <c r="C48" i="172"/>
  <c r="K47" i="172"/>
  <c r="I47" i="172"/>
  <c r="H47" i="172"/>
  <c r="F47" i="172"/>
  <c r="E47" i="172"/>
  <c r="D47" i="172"/>
  <c r="C47" i="172"/>
  <c r="K46" i="172"/>
  <c r="I46" i="172"/>
  <c r="H46" i="172"/>
  <c r="F46" i="172"/>
  <c r="E46" i="172"/>
  <c r="D46" i="172"/>
  <c r="C46" i="172"/>
  <c r="K45" i="172"/>
  <c r="I45" i="172"/>
  <c r="H45" i="172"/>
  <c r="F45" i="172"/>
  <c r="E45" i="172"/>
  <c r="D45" i="172"/>
  <c r="C45" i="172"/>
  <c r="K44" i="172"/>
  <c r="I44" i="172"/>
  <c r="H44" i="172"/>
  <c r="F44" i="172"/>
  <c r="E44" i="172"/>
  <c r="D44" i="172"/>
  <c r="C44" i="172"/>
  <c r="K43" i="172"/>
  <c r="I43" i="172"/>
  <c r="H43" i="172"/>
  <c r="F43" i="172"/>
  <c r="E43" i="172"/>
  <c r="D43" i="172"/>
  <c r="C43" i="172"/>
  <c r="K42" i="172"/>
  <c r="I42" i="172"/>
  <c r="H42" i="172"/>
  <c r="F42" i="172"/>
  <c r="E42" i="172"/>
  <c r="D42" i="172"/>
  <c r="C42" i="172"/>
  <c r="K41" i="172"/>
  <c r="I41" i="172"/>
  <c r="H41" i="172"/>
  <c r="F41" i="172"/>
  <c r="E41" i="172"/>
  <c r="D41" i="172"/>
  <c r="C41" i="172"/>
  <c r="K40" i="172"/>
  <c r="I40" i="172"/>
  <c r="H40" i="172"/>
  <c r="F40" i="172"/>
  <c r="E40" i="172"/>
  <c r="D40" i="172"/>
  <c r="C40" i="172"/>
  <c r="K39" i="172"/>
  <c r="I39" i="172"/>
  <c r="H39" i="172"/>
  <c r="F39" i="172"/>
  <c r="E39" i="172"/>
  <c r="D39" i="172"/>
  <c r="C39" i="172"/>
  <c r="K38" i="172"/>
  <c r="I38" i="172"/>
  <c r="H38" i="172"/>
  <c r="F38" i="172"/>
  <c r="E38" i="172"/>
  <c r="D38" i="172"/>
  <c r="C38" i="172"/>
  <c r="K37" i="172"/>
  <c r="I37" i="172"/>
  <c r="H37" i="172"/>
  <c r="F37" i="172"/>
  <c r="E37" i="172"/>
  <c r="D37" i="172"/>
  <c r="C37" i="172"/>
  <c r="K36" i="172"/>
  <c r="I36" i="172"/>
  <c r="H36" i="172"/>
  <c r="F36" i="172"/>
  <c r="E36" i="172"/>
  <c r="D36" i="172"/>
  <c r="C36" i="172"/>
  <c r="K35" i="172"/>
  <c r="I35" i="172"/>
  <c r="H35" i="172"/>
  <c r="F35" i="172"/>
  <c r="E35" i="172"/>
  <c r="D35" i="172"/>
  <c r="C35" i="172"/>
  <c r="K34" i="172"/>
  <c r="I34" i="172"/>
  <c r="H34" i="172"/>
  <c r="F34" i="172"/>
  <c r="E34" i="172"/>
  <c r="D34" i="172"/>
  <c r="C34" i="172"/>
  <c r="K33" i="172"/>
  <c r="I33" i="172"/>
  <c r="H33" i="172"/>
  <c r="F33" i="172"/>
  <c r="E33" i="172"/>
  <c r="D33" i="172"/>
  <c r="C33" i="172"/>
  <c r="K32" i="172"/>
  <c r="I32" i="172"/>
  <c r="H32" i="172"/>
  <c r="F32" i="172"/>
  <c r="E32" i="172"/>
  <c r="D32" i="172"/>
  <c r="C32" i="172"/>
  <c r="K31" i="172"/>
  <c r="I31" i="172"/>
  <c r="H31" i="172"/>
  <c r="F31" i="172"/>
  <c r="E31" i="172"/>
  <c r="D31" i="172"/>
  <c r="C31" i="172"/>
  <c r="K30" i="172"/>
  <c r="I30" i="172"/>
  <c r="H30" i="172"/>
  <c r="F30" i="172"/>
  <c r="E30" i="172"/>
  <c r="D30" i="172"/>
  <c r="C30" i="172"/>
  <c r="K29" i="172"/>
  <c r="I29" i="172"/>
  <c r="H29" i="172"/>
  <c r="F29" i="172"/>
  <c r="E29" i="172"/>
  <c r="D29" i="172"/>
  <c r="C29" i="172"/>
  <c r="K28" i="172"/>
  <c r="I28" i="172"/>
  <c r="H28" i="172"/>
  <c r="F28" i="172"/>
  <c r="E28" i="172"/>
  <c r="D28" i="172"/>
  <c r="C28" i="172"/>
  <c r="K27" i="172"/>
  <c r="I27" i="172"/>
  <c r="H27" i="172"/>
  <c r="F27" i="172"/>
  <c r="E27" i="172"/>
  <c r="D27" i="172"/>
  <c r="C27" i="172"/>
  <c r="K26" i="172"/>
  <c r="I26" i="172"/>
  <c r="H26" i="172"/>
  <c r="F26" i="172"/>
  <c r="E26" i="172"/>
  <c r="D26" i="172"/>
  <c r="C26" i="172"/>
  <c r="K25" i="172"/>
  <c r="I25" i="172"/>
  <c r="H25" i="172"/>
  <c r="F25" i="172"/>
  <c r="E25" i="172"/>
  <c r="D25" i="172"/>
  <c r="C25" i="172"/>
  <c r="K24" i="172"/>
  <c r="I24" i="172"/>
  <c r="H24" i="172"/>
  <c r="F24" i="172"/>
  <c r="E24" i="172"/>
  <c r="D24" i="172"/>
  <c r="C24" i="172"/>
  <c r="K23" i="172"/>
  <c r="I23" i="172"/>
  <c r="H23" i="172"/>
  <c r="F23" i="172"/>
  <c r="E23" i="172"/>
  <c r="D23" i="172"/>
  <c r="C23" i="172"/>
  <c r="K22" i="172"/>
  <c r="I22" i="172"/>
  <c r="H22" i="172"/>
  <c r="F22" i="172"/>
  <c r="E22" i="172"/>
  <c r="D22" i="172"/>
  <c r="C22" i="172"/>
  <c r="K21" i="172"/>
  <c r="I21" i="172"/>
  <c r="H21" i="172"/>
  <c r="F21" i="172"/>
  <c r="E21" i="172"/>
  <c r="D21" i="172"/>
  <c r="C21" i="172"/>
  <c r="K20" i="172"/>
  <c r="I20" i="172"/>
  <c r="H20" i="172"/>
  <c r="F20" i="172"/>
  <c r="E20" i="172"/>
  <c r="D20" i="172"/>
  <c r="C20" i="172"/>
  <c r="K19" i="172"/>
  <c r="I19" i="172"/>
  <c r="H19" i="172"/>
  <c r="F19" i="172"/>
  <c r="E19" i="172"/>
  <c r="D19" i="172"/>
  <c r="C19" i="172"/>
  <c r="K18" i="172"/>
  <c r="I18" i="172"/>
  <c r="H18" i="172"/>
  <c r="F18" i="172"/>
  <c r="E18" i="172"/>
  <c r="D18" i="172"/>
  <c r="C18" i="172"/>
  <c r="K17" i="172"/>
  <c r="I17" i="172"/>
  <c r="H17" i="172"/>
  <c r="F17" i="172"/>
  <c r="E17" i="172"/>
  <c r="D17" i="172"/>
  <c r="C17" i="172"/>
  <c r="K16" i="172"/>
  <c r="I16" i="172"/>
  <c r="H16" i="172"/>
  <c r="F16" i="172"/>
  <c r="E16" i="172"/>
  <c r="D16" i="172"/>
  <c r="C16" i="172"/>
  <c r="K15" i="172"/>
  <c r="I15" i="172"/>
  <c r="H15" i="172"/>
  <c r="F15" i="172"/>
  <c r="E15" i="172"/>
  <c r="D15" i="172"/>
  <c r="C15" i="172"/>
  <c r="K14" i="172"/>
  <c r="I14" i="172"/>
  <c r="H14" i="172"/>
  <c r="F14" i="172"/>
  <c r="E14" i="172"/>
  <c r="D14" i="172"/>
  <c r="C14" i="172"/>
  <c r="K13" i="172"/>
  <c r="I13" i="172"/>
  <c r="H13" i="172"/>
  <c r="F13" i="172"/>
  <c r="E13" i="172"/>
  <c r="D13" i="172"/>
  <c r="C13" i="172"/>
  <c r="K12" i="172"/>
  <c r="I12" i="172"/>
  <c r="H12" i="172"/>
  <c r="F12" i="172"/>
  <c r="E12" i="172"/>
  <c r="D12" i="172"/>
  <c r="C12" i="172"/>
  <c r="K11" i="172"/>
  <c r="I11" i="172"/>
  <c r="H11" i="172"/>
  <c r="F11" i="172"/>
  <c r="E11" i="172"/>
  <c r="D11" i="172"/>
  <c r="C11" i="172"/>
  <c r="K10" i="172"/>
  <c r="I10" i="172"/>
  <c r="H10" i="172"/>
  <c r="F10" i="172"/>
  <c r="E10" i="172"/>
  <c r="D10" i="172"/>
  <c r="C10" i="172"/>
  <c r="K9" i="172"/>
  <c r="I9" i="172"/>
  <c r="H9" i="172"/>
  <c r="F9" i="172"/>
  <c r="E9" i="172"/>
  <c r="D9" i="172"/>
  <c r="C9" i="172"/>
  <c r="K8" i="172"/>
  <c r="I8" i="172"/>
  <c r="H8" i="172"/>
  <c r="F8" i="172"/>
  <c r="E8" i="172"/>
  <c r="D8" i="172"/>
  <c r="C8" i="172"/>
  <c r="C57" i="171"/>
  <c r="K56" i="171"/>
  <c r="I56" i="171"/>
  <c r="H56" i="171"/>
  <c r="F56" i="171"/>
  <c r="E56" i="171"/>
  <c r="D56" i="171"/>
  <c r="C56" i="171"/>
  <c r="K55" i="171"/>
  <c r="I55" i="171"/>
  <c r="H55" i="171"/>
  <c r="F55" i="171"/>
  <c r="E55" i="171"/>
  <c r="D55" i="171"/>
  <c r="C55" i="171"/>
  <c r="K54" i="171"/>
  <c r="I54" i="171"/>
  <c r="H54" i="171"/>
  <c r="F54" i="171"/>
  <c r="E54" i="171"/>
  <c r="D54" i="171"/>
  <c r="C54" i="171"/>
  <c r="K53" i="171"/>
  <c r="I53" i="171"/>
  <c r="H53" i="171"/>
  <c r="F53" i="171"/>
  <c r="E53" i="171"/>
  <c r="D53" i="171"/>
  <c r="C53" i="171"/>
  <c r="K52" i="171"/>
  <c r="I52" i="171"/>
  <c r="H52" i="171"/>
  <c r="F52" i="171"/>
  <c r="E52" i="171"/>
  <c r="D52" i="171"/>
  <c r="C52" i="171"/>
  <c r="K51" i="171"/>
  <c r="I51" i="171"/>
  <c r="H51" i="171"/>
  <c r="F51" i="171"/>
  <c r="E51" i="171"/>
  <c r="D51" i="171"/>
  <c r="C51" i="171"/>
  <c r="K50" i="171"/>
  <c r="I50" i="171"/>
  <c r="H50" i="171"/>
  <c r="F50" i="171"/>
  <c r="E50" i="171"/>
  <c r="D50" i="171"/>
  <c r="C50" i="171"/>
  <c r="K49" i="171"/>
  <c r="I49" i="171"/>
  <c r="H49" i="171"/>
  <c r="F49" i="171"/>
  <c r="E49" i="171"/>
  <c r="D49" i="171"/>
  <c r="C49" i="171"/>
  <c r="K48" i="171"/>
  <c r="I48" i="171"/>
  <c r="H48" i="171"/>
  <c r="F48" i="171"/>
  <c r="E48" i="171"/>
  <c r="D48" i="171"/>
  <c r="C48" i="171"/>
  <c r="K47" i="171"/>
  <c r="I47" i="171"/>
  <c r="H47" i="171"/>
  <c r="F47" i="171"/>
  <c r="E47" i="171"/>
  <c r="D47" i="171"/>
  <c r="C47" i="171"/>
  <c r="K46" i="171"/>
  <c r="I46" i="171"/>
  <c r="H46" i="171"/>
  <c r="F46" i="171"/>
  <c r="E46" i="171"/>
  <c r="D46" i="171"/>
  <c r="C46" i="171"/>
  <c r="K45" i="171"/>
  <c r="I45" i="171"/>
  <c r="H45" i="171"/>
  <c r="F45" i="171"/>
  <c r="E45" i="171"/>
  <c r="D45" i="171"/>
  <c r="C45" i="171"/>
  <c r="K44" i="171"/>
  <c r="I44" i="171"/>
  <c r="H44" i="171"/>
  <c r="F44" i="171"/>
  <c r="E44" i="171"/>
  <c r="D44" i="171"/>
  <c r="C44" i="171"/>
  <c r="K43" i="171"/>
  <c r="I43" i="171"/>
  <c r="H43" i="171"/>
  <c r="F43" i="171"/>
  <c r="E43" i="171"/>
  <c r="D43" i="171"/>
  <c r="C43" i="171"/>
  <c r="K42" i="171"/>
  <c r="I42" i="171"/>
  <c r="H42" i="171"/>
  <c r="F42" i="171"/>
  <c r="E42" i="171"/>
  <c r="D42" i="171"/>
  <c r="C42" i="171"/>
  <c r="K41" i="171"/>
  <c r="I41" i="171"/>
  <c r="H41" i="171"/>
  <c r="F41" i="171"/>
  <c r="E41" i="171"/>
  <c r="D41" i="171"/>
  <c r="C41" i="171"/>
  <c r="K40" i="171"/>
  <c r="I40" i="171"/>
  <c r="H40" i="171"/>
  <c r="F40" i="171"/>
  <c r="E40" i="171"/>
  <c r="D40" i="171"/>
  <c r="C40" i="171"/>
  <c r="K39" i="171"/>
  <c r="I39" i="171"/>
  <c r="H39" i="171"/>
  <c r="F39" i="171"/>
  <c r="E39" i="171"/>
  <c r="D39" i="171"/>
  <c r="C39" i="171"/>
  <c r="K38" i="171"/>
  <c r="I38" i="171"/>
  <c r="H38" i="171"/>
  <c r="F38" i="171"/>
  <c r="E38" i="171"/>
  <c r="D38" i="171"/>
  <c r="C38" i="171"/>
  <c r="K37" i="171"/>
  <c r="I37" i="171"/>
  <c r="H37" i="171"/>
  <c r="F37" i="171"/>
  <c r="E37" i="171"/>
  <c r="D37" i="171"/>
  <c r="C37" i="171"/>
  <c r="K36" i="171"/>
  <c r="I36" i="171"/>
  <c r="H36" i="171"/>
  <c r="F36" i="171"/>
  <c r="E36" i="171"/>
  <c r="D36" i="171"/>
  <c r="C36" i="171"/>
  <c r="K35" i="171"/>
  <c r="I35" i="171"/>
  <c r="H35" i="171"/>
  <c r="F35" i="171"/>
  <c r="E35" i="171"/>
  <c r="D35" i="171"/>
  <c r="C35" i="171"/>
  <c r="K34" i="171"/>
  <c r="I34" i="171"/>
  <c r="H34" i="171"/>
  <c r="F34" i="171"/>
  <c r="E34" i="171"/>
  <c r="D34" i="171"/>
  <c r="C34" i="171"/>
  <c r="K33" i="171"/>
  <c r="I33" i="171"/>
  <c r="H33" i="171"/>
  <c r="F33" i="171"/>
  <c r="E33" i="171"/>
  <c r="D33" i="171"/>
  <c r="C33" i="171"/>
  <c r="K32" i="171"/>
  <c r="I32" i="171"/>
  <c r="H32" i="171"/>
  <c r="F32" i="171"/>
  <c r="E32" i="171"/>
  <c r="D32" i="171"/>
  <c r="C32" i="171"/>
  <c r="K31" i="171"/>
  <c r="I31" i="171"/>
  <c r="H31" i="171"/>
  <c r="F31" i="171"/>
  <c r="E31" i="171"/>
  <c r="D31" i="171"/>
  <c r="C31" i="171"/>
  <c r="K30" i="171"/>
  <c r="I30" i="171"/>
  <c r="H30" i="171"/>
  <c r="F30" i="171"/>
  <c r="E30" i="171"/>
  <c r="D30" i="171"/>
  <c r="C30" i="171"/>
  <c r="K29" i="171"/>
  <c r="I29" i="171"/>
  <c r="H29" i="171"/>
  <c r="F29" i="171"/>
  <c r="E29" i="171"/>
  <c r="D29" i="171"/>
  <c r="C29" i="171"/>
  <c r="K28" i="171"/>
  <c r="I28" i="171"/>
  <c r="H28" i="171"/>
  <c r="F28" i="171"/>
  <c r="E28" i="171"/>
  <c r="D28" i="171"/>
  <c r="C28" i="171"/>
  <c r="K27" i="171"/>
  <c r="I27" i="171"/>
  <c r="H27" i="171"/>
  <c r="F27" i="171"/>
  <c r="E27" i="171"/>
  <c r="D27" i="171"/>
  <c r="C27" i="171"/>
  <c r="K26" i="171"/>
  <c r="I26" i="171"/>
  <c r="H26" i="171"/>
  <c r="F26" i="171"/>
  <c r="E26" i="171"/>
  <c r="D26" i="171"/>
  <c r="C26" i="171"/>
  <c r="K25" i="171"/>
  <c r="I25" i="171"/>
  <c r="H25" i="171"/>
  <c r="F25" i="171"/>
  <c r="E25" i="171"/>
  <c r="D25" i="171"/>
  <c r="C25" i="171"/>
  <c r="K24" i="171"/>
  <c r="I24" i="171"/>
  <c r="H24" i="171"/>
  <c r="F24" i="171"/>
  <c r="E24" i="171"/>
  <c r="D24" i="171"/>
  <c r="C24" i="171"/>
  <c r="K23" i="171"/>
  <c r="I23" i="171"/>
  <c r="H23" i="171"/>
  <c r="F23" i="171"/>
  <c r="E23" i="171"/>
  <c r="D23" i="171"/>
  <c r="C23" i="171"/>
  <c r="K22" i="171"/>
  <c r="I22" i="171"/>
  <c r="H22" i="171"/>
  <c r="F22" i="171"/>
  <c r="E22" i="171"/>
  <c r="D22" i="171"/>
  <c r="C22" i="171"/>
  <c r="K21" i="171"/>
  <c r="I21" i="171"/>
  <c r="H21" i="171"/>
  <c r="F21" i="171"/>
  <c r="E21" i="171"/>
  <c r="D21" i="171"/>
  <c r="C21" i="171"/>
  <c r="K20" i="171"/>
  <c r="I20" i="171"/>
  <c r="H20" i="171"/>
  <c r="F20" i="171"/>
  <c r="E20" i="171"/>
  <c r="D20" i="171"/>
  <c r="C20" i="171"/>
  <c r="K19" i="171"/>
  <c r="I19" i="171"/>
  <c r="H19" i="171"/>
  <c r="F19" i="171"/>
  <c r="E19" i="171"/>
  <c r="D19" i="171"/>
  <c r="C19" i="171"/>
  <c r="K18" i="171"/>
  <c r="I18" i="171"/>
  <c r="H18" i="171"/>
  <c r="F18" i="171"/>
  <c r="E18" i="171"/>
  <c r="D18" i="171"/>
  <c r="C18" i="171"/>
  <c r="K17" i="171"/>
  <c r="I17" i="171"/>
  <c r="H17" i="171"/>
  <c r="F17" i="171"/>
  <c r="E17" i="171"/>
  <c r="D17" i="171"/>
  <c r="C17" i="171"/>
  <c r="K16" i="171"/>
  <c r="I16" i="171"/>
  <c r="H16" i="171"/>
  <c r="F16" i="171"/>
  <c r="E16" i="171"/>
  <c r="D16" i="171"/>
  <c r="C16" i="171"/>
  <c r="K15" i="171"/>
  <c r="I15" i="171"/>
  <c r="H15" i="171"/>
  <c r="F15" i="171"/>
  <c r="E15" i="171"/>
  <c r="D15" i="171"/>
  <c r="C15" i="171"/>
  <c r="K14" i="171"/>
  <c r="I14" i="171"/>
  <c r="H14" i="171"/>
  <c r="F14" i="171"/>
  <c r="E14" i="171"/>
  <c r="D14" i="171"/>
  <c r="C14" i="171"/>
  <c r="K13" i="171"/>
  <c r="I13" i="171"/>
  <c r="H13" i="171"/>
  <c r="F13" i="171"/>
  <c r="E13" i="171"/>
  <c r="D13" i="171"/>
  <c r="C13" i="171"/>
  <c r="K12" i="171"/>
  <c r="I12" i="171"/>
  <c r="H12" i="171"/>
  <c r="F12" i="171"/>
  <c r="E12" i="171"/>
  <c r="D12" i="171"/>
  <c r="C12" i="171"/>
  <c r="K11" i="171"/>
  <c r="I11" i="171"/>
  <c r="H11" i="171"/>
  <c r="F11" i="171"/>
  <c r="E11" i="171"/>
  <c r="D11" i="171"/>
  <c r="C11" i="171"/>
  <c r="K10" i="171"/>
  <c r="I10" i="171"/>
  <c r="H10" i="171"/>
  <c r="F10" i="171"/>
  <c r="E10" i="171"/>
  <c r="D10" i="171"/>
  <c r="C10" i="171"/>
  <c r="K9" i="171"/>
  <c r="I9" i="171"/>
  <c r="H9" i="171"/>
  <c r="F9" i="171"/>
  <c r="E9" i="171"/>
  <c r="D9" i="171"/>
  <c r="C9" i="171"/>
  <c r="K8" i="171"/>
  <c r="I8" i="171"/>
  <c r="H8" i="171"/>
  <c r="F8" i="171"/>
  <c r="E8" i="171"/>
  <c r="D8" i="171"/>
  <c r="C8" i="171"/>
  <c r="C57" i="170"/>
  <c r="K56" i="170"/>
  <c r="I56" i="170"/>
  <c r="H56" i="170"/>
  <c r="F56" i="170"/>
  <c r="E56" i="170"/>
  <c r="D56" i="170"/>
  <c r="C56" i="170"/>
  <c r="K55" i="170"/>
  <c r="I55" i="170"/>
  <c r="H55" i="170"/>
  <c r="F55" i="170"/>
  <c r="E55" i="170"/>
  <c r="D55" i="170"/>
  <c r="C55" i="170"/>
  <c r="K54" i="170"/>
  <c r="I54" i="170"/>
  <c r="H54" i="170"/>
  <c r="F54" i="170"/>
  <c r="E54" i="170"/>
  <c r="D54" i="170"/>
  <c r="C54" i="170"/>
  <c r="K53" i="170"/>
  <c r="I53" i="170"/>
  <c r="H53" i="170"/>
  <c r="F53" i="170"/>
  <c r="E53" i="170"/>
  <c r="D53" i="170"/>
  <c r="C53" i="170"/>
  <c r="K52" i="170"/>
  <c r="I52" i="170"/>
  <c r="H52" i="170"/>
  <c r="F52" i="170"/>
  <c r="E52" i="170"/>
  <c r="D52" i="170"/>
  <c r="C52" i="170"/>
  <c r="K51" i="170"/>
  <c r="I51" i="170"/>
  <c r="H51" i="170"/>
  <c r="F51" i="170"/>
  <c r="E51" i="170"/>
  <c r="D51" i="170"/>
  <c r="C51" i="170"/>
  <c r="K50" i="170"/>
  <c r="I50" i="170"/>
  <c r="H50" i="170"/>
  <c r="F50" i="170"/>
  <c r="E50" i="170"/>
  <c r="D50" i="170"/>
  <c r="C50" i="170"/>
  <c r="K49" i="170"/>
  <c r="I49" i="170"/>
  <c r="H49" i="170"/>
  <c r="F49" i="170"/>
  <c r="E49" i="170"/>
  <c r="D49" i="170"/>
  <c r="C49" i="170"/>
  <c r="K48" i="170"/>
  <c r="I48" i="170"/>
  <c r="H48" i="170"/>
  <c r="F48" i="170"/>
  <c r="E48" i="170"/>
  <c r="D48" i="170"/>
  <c r="C48" i="170"/>
  <c r="K47" i="170"/>
  <c r="I47" i="170"/>
  <c r="H47" i="170"/>
  <c r="F47" i="170"/>
  <c r="E47" i="170"/>
  <c r="D47" i="170"/>
  <c r="C47" i="170"/>
  <c r="K46" i="170"/>
  <c r="I46" i="170"/>
  <c r="H46" i="170"/>
  <c r="F46" i="170"/>
  <c r="E46" i="170"/>
  <c r="D46" i="170"/>
  <c r="C46" i="170"/>
  <c r="K45" i="170"/>
  <c r="I45" i="170"/>
  <c r="H45" i="170"/>
  <c r="F45" i="170"/>
  <c r="E45" i="170"/>
  <c r="D45" i="170"/>
  <c r="C45" i="170"/>
  <c r="K44" i="170"/>
  <c r="I44" i="170"/>
  <c r="H44" i="170"/>
  <c r="F44" i="170"/>
  <c r="E44" i="170"/>
  <c r="D44" i="170"/>
  <c r="C44" i="170"/>
  <c r="K42" i="170"/>
  <c r="I42" i="170"/>
  <c r="H42" i="170"/>
  <c r="F42" i="170"/>
  <c r="E42" i="170"/>
  <c r="D42" i="170"/>
  <c r="C42" i="170"/>
  <c r="K41" i="170"/>
  <c r="I41" i="170"/>
  <c r="H41" i="170"/>
  <c r="F41" i="170"/>
  <c r="E41" i="170"/>
  <c r="D41" i="170"/>
  <c r="C41" i="170"/>
  <c r="K40" i="170"/>
  <c r="I40" i="170"/>
  <c r="H40" i="170"/>
  <c r="F40" i="170"/>
  <c r="E40" i="170"/>
  <c r="D40" i="170"/>
  <c r="C40" i="170"/>
  <c r="K39" i="170"/>
  <c r="I39" i="170"/>
  <c r="H39" i="170"/>
  <c r="F39" i="170"/>
  <c r="E39" i="170"/>
  <c r="D39" i="170"/>
  <c r="C39" i="170"/>
  <c r="K38" i="170"/>
  <c r="I38" i="170"/>
  <c r="H38" i="170"/>
  <c r="F38" i="170"/>
  <c r="E38" i="170"/>
  <c r="D38" i="170"/>
  <c r="C38" i="170"/>
  <c r="K37" i="170"/>
  <c r="I37" i="170"/>
  <c r="H37" i="170"/>
  <c r="F37" i="170"/>
  <c r="E37" i="170"/>
  <c r="D37" i="170"/>
  <c r="C37" i="170"/>
  <c r="K36" i="170"/>
  <c r="I36" i="170"/>
  <c r="H36" i="170"/>
  <c r="F36" i="170"/>
  <c r="E36" i="170"/>
  <c r="D36" i="170"/>
  <c r="C36" i="170"/>
  <c r="K35" i="170"/>
  <c r="I35" i="170"/>
  <c r="H35" i="170"/>
  <c r="F35" i="170"/>
  <c r="E35" i="170"/>
  <c r="D35" i="170"/>
  <c r="C35" i="170"/>
  <c r="K34" i="170"/>
  <c r="I34" i="170"/>
  <c r="H34" i="170"/>
  <c r="F34" i="170"/>
  <c r="E34" i="170"/>
  <c r="D34" i="170"/>
  <c r="C34" i="170"/>
  <c r="K33" i="170"/>
  <c r="I33" i="170"/>
  <c r="H33" i="170"/>
  <c r="F33" i="170"/>
  <c r="E33" i="170"/>
  <c r="D33" i="170"/>
  <c r="C33" i="170"/>
  <c r="K32" i="170"/>
  <c r="I32" i="170"/>
  <c r="H32" i="170"/>
  <c r="F32" i="170"/>
  <c r="E32" i="170"/>
  <c r="D32" i="170"/>
  <c r="C32" i="170"/>
  <c r="K31" i="170"/>
  <c r="I31" i="170"/>
  <c r="H31" i="170"/>
  <c r="F31" i="170"/>
  <c r="E31" i="170"/>
  <c r="D31" i="170"/>
  <c r="C31" i="170"/>
  <c r="K30" i="170"/>
  <c r="I30" i="170"/>
  <c r="H30" i="170"/>
  <c r="F30" i="170"/>
  <c r="E30" i="170"/>
  <c r="D30" i="170"/>
  <c r="C30" i="170"/>
  <c r="K29" i="170"/>
  <c r="I29" i="170"/>
  <c r="H29" i="170"/>
  <c r="F29" i="170"/>
  <c r="E29" i="170"/>
  <c r="D29" i="170"/>
  <c r="C29" i="170"/>
  <c r="K28" i="170"/>
  <c r="I28" i="170"/>
  <c r="H28" i="170"/>
  <c r="F28" i="170"/>
  <c r="E28" i="170"/>
  <c r="D28" i="170"/>
  <c r="C28" i="170"/>
  <c r="K27" i="170"/>
  <c r="I27" i="170"/>
  <c r="H27" i="170"/>
  <c r="F27" i="170"/>
  <c r="E27" i="170"/>
  <c r="D27" i="170"/>
  <c r="C27" i="170"/>
  <c r="K26" i="170"/>
  <c r="I26" i="170"/>
  <c r="H26" i="170"/>
  <c r="F26" i="170"/>
  <c r="E26" i="170"/>
  <c r="D26" i="170"/>
  <c r="C26" i="170"/>
  <c r="K25" i="170"/>
  <c r="I25" i="170"/>
  <c r="H25" i="170"/>
  <c r="F25" i="170"/>
  <c r="E25" i="170"/>
  <c r="D25" i="170"/>
  <c r="C25" i="170"/>
  <c r="K24" i="170"/>
  <c r="I24" i="170"/>
  <c r="H24" i="170"/>
  <c r="F24" i="170"/>
  <c r="E24" i="170"/>
  <c r="D24" i="170"/>
  <c r="C24" i="170"/>
  <c r="K23" i="170"/>
  <c r="I23" i="170"/>
  <c r="H23" i="170"/>
  <c r="F23" i="170"/>
  <c r="E23" i="170"/>
  <c r="D23" i="170"/>
  <c r="C23" i="170"/>
  <c r="K22" i="170"/>
  <c r="I22" i="170"/>
  <c r="H22" i="170"/>
  <c r="F22" i="170"/>
  <c r="E22" i="170"/>
  <c r="D22" i="170"/>
  <c r="C22" i="170"/>
  <c r="K21" i="170"/>
  <c r="I21" i="170"/>
  <c r="H21" i="170"/>
  <c r="F21" i="170"/>
  <c r="E21" i="170"/>
  <c r="D21" i="170"/>
  <c r="C21" i="170"/>
  <c r="K20" i="170"/>
  <c r="I20" i="170"/>
  <c r="H20" i="170"/>
  <c r="F20" i="170"/>
  <c r="E20" i="170"/>
  <c r="D20" i="170"/>
  <c r="C20" i="170"/>
  <c r="K19" i="170"/>
  <c r="I19" i="170"/>
  <c r="H19" i="170"/>
  <c r="F19" i="170"/>
  <c r="E19" i="170"/>
  <c r="D19" i="170"/>
  <c r="C19" i="170"/>
  <c r="K18" i="170"/>
  <c r="I18" i="170"/>
  <c r="H18" i="170"/>
  <c r="F18" i="170"/>
  <c r="E18" i="170"/>
  <c r="D18" i="170"/>
  <c r="C18" i="170"/>
  <c r="K17" i="170"/>
  <c r="I17" i="170"/>
  <c r="H17" i="170"/>
  <c r="F17" i="170"/>
  <c r="E17" i="170"/>
  <c r="D17" i="170"/>
  <c r="C17" i="170"/>
  <c r="K16" i="170"/>
  <c r="I16" i="170"/>
  <c r="H16" i="170"/>
  <c r="F16" i="170"/>
  <c r="E16" i="170"/>
  <c r="D16" i="170"/>
  <c r="C16" i="170"/>
  <c r="K15" i="170"/>
  <c r="I15" i="170"/>
  <c r="H15" i="170"/>
  <c r="F15" i="170"/>
  <c r="E15" i="170"/>
  <c r="D15" i="170"/>
  <c r="C15" i="170"/>
  <c r="K14" i="170"/>
  <c r="I14" i="170"/>
  <c r="H14" i="170"/>
  <c r="F14" i="170"/>
  <c r="E14" i="170"/>
  <c r="D14" i="170"/>
  <c r="C14" i="170"/>
  <c r="K13" i="170"/>
  <c r="I13" i="170"/>
  <c r="H13" i="170"/>
  <c r="F13" i="170"/>
  <c r="E13" i="170"/>
  <c r="D13" i="170"/>
  <c r="C13" i="170"/>
  <c r="K12" i="170"/>
  <c r="I12" i="170"/>
  <c r="H12" i="170"/>
  <c r="F12" i="170"/>
  <c r="E12" i="170"/>
  <c r="D12" i="170"/>
  <c r="C12" i="170"/>
  <c r="K11" i="170"/>
  <c r="I11" i="170"/>
  <c r="H11" i="170"/>
  <c r="F11" i="170"/>
  <c r="E11" i="170"/>
  <c r="D11" i="170"/>
  <c r="C11" i="170"/>
  <c r="K10" i="170"/>
  <c r="I10" i="170"/>
  <c r="H10" i="170"/>
  <c r="F10" i="170"/>
  <c r="E10" i="170"/>
  <c r="D10" i="170"/>
  <c r="C10" i="170"/>
  <c r="K9" i="170"/>
  <c r="I9" i="170"/>
  <c r="H9" i="170"/>
  <c r="F9" i="170"/>
  <c r="E9" i="170"/>
  <c r="D9" i="170"/>
  <c r="C9" i="170"/>
  <c r="K8" i="170"/>
  <c r="I8" i="170"/>
  <c r="H8" i="170"/>
  <c r="F8" i="170"/>
  <c r="E8" i="170"/>
  <c r="D8" i="170"/>
  <c r="C8" i="170"/>
  <c r="C57" i="169"/>
  <c r="K56" i="169"/>
  <c r="I56" i="169"/>
  <c r="H56" i="169"/>
  <c r="F56" i="169"/>
  <c r="E56" i="169"/>
  <c r="D56" i="169"/>
  <c r="C56" i="169"/>
  <c r="K55" i="169"/>
  <c r="I55" i="169"/>
  <c r="H55" i="169"/>
  <c r="F55" i="169"/>
  <c r="E55" i="169"/>
  <c r="D55" i="169"/>
  <c r="C55" i="169"/>
  <c r="K54" i="169"/>
  <c r="I54" i="169"/>
  <c r="H54" i="169"/>
  <c r="F54" i="169"/>
  <c r="E54" i="169"/>
  <c r="D54" i="169"/>
  <c r="C54" i="169"/>
  <c r="K53" i="169"/>
  <c r="I53" i="169"/>
  <c r="H53" i="169"/>
  <c r="F53" i="169"/>
  <c r="E53" i="169"/>
  <c r="D53" i="169"/>
  <c r="C53" i="169"/>
  <c r="K52" i="169"/>
  <c r="I52" i="169"/>
  <c r="H52" i="169"/>
  <c r="F52" i="169"/>
  <c r="E52" i="169"/>
  <c r="D52" i="169"/>
  <c r="C52" i="169"/>
  <c r="K51" i="169"/>
  <c r="I51" i="169"/>
  <c r="H51" i="169"/>
  <c r="F51" i="169"/>
  <c r="E51" i="169"/>
  <c r="D51" i="169"/>
  <c r="C51" i="169"/>
  <c r="K50" i="169"/>
  <c r="I50" i="169"/>
  <c r="H50" i="169"/>
  <c r="F50" i="169"/>
  <c r="E50" i="169"/>
  <c r="D50" i="169"/>
  <c r="C50" i="169"/>
  <c r="K49" i="169"/>
  <c r="I49" i="169"/>
  <c r="H49" i="169"/>
  <c r="F49" i="169"/>
  <c r="E49" i="169"/>
  <c r="D49" i="169"/>
  <c r="C49" i="169"/>
  <c r="K48" i="169"/>
  <c r="I48" i="169"/>
  <c r="H48" i="169"/>
  <c r="F48" i="169"/>
  <c r="E48" i="169"/>
  <c r="D48" i="169"/>
  <c r="C48" i="169"/>
  <c r="K47" i="169"/>
  <c r="I47" i="169"/>
  <c r="H47" i="169"/>
  <c r="F47" i="169"/>
  <c r="E47" i="169"/>
  <c r="D47" i="169"/>
  <c r="C47" i="169"/>
  <c r="K46" i="169"/>
  <c r="I46" i="169"/>
  <c r="H46" i="169"/>
  <c r="F46" i="169"/>
  <c r="E46" i="169"/>
  <c r="D46" i="169"/>
  <c r="C46" i="169"/>
  <c r="K45" i="169"/>
  <c r="I45" i="169"/>
  <c r="H45" i="169"/>
  <c r="F45" i="169"/>
  <c r="E45" i="169"/>
  <c r="D45" i="169"/>
  <c r="C45" i="169"/>
  <c r="K44" i="169"/>
  <c r="I44" i="169"/>
  <c r="H44" i="169"/>
  <c r="F44" i="169"/>
  <c r="E44" i="169"/>
  <c r="D44" i="169"/>
  <c r="C44" i="169"/>
  <c r="K43" i="169"/>
  <c r="I43" i="169"/>
  <c r="H43" i="169"/>
  <c r="F43" i="169"/>
  <c r="E43" i="169"/>
  <c r="D43" i="169"/>
  <c r="C43" i="169"/>
  <c r="K42" i="169"/>
  <c r="I42" i="169"/>
  <c r="H42" i="169"/>
  <c r="F42" i="169"/>
  <c r="E42" i="169"/>
  <c r="D42" i="169"/>
  <c r="C42" i="169"/>
  <c r="K41" i="169"/>
  <c r="I41" i="169"/>
  <c r="H41" i="169"/>
  <c r="F41" i="169"/>
  <c r="E41" i="169"/>
  <c r="D41" i="169"/>
  <c r="C41" i="169"/>
  <c r="K40" i="169"/>
  <c r="I40" i="169"/>
  <c r="H40" i="169"/>
  <c r="F40" i="169"/>
  <c r="E40" i="169"/>
  <c r="D40" i="169"/>
  <c r="C40" i="169"/>
  <c r="K39" i="169"/>
  <c r="I39" i="169"/>
  <c r="H39" i="169"/>
  <c r="F39" i="169"/>
  <c r="E39" i="169"/>
  <c r="D39" i="169"/>
  <c r="C39" i="169"/>
  <c r="K38" i="169"/>
  <c r="I38" i="169"/>
  <c r="H38" i="169"/>
  <c r="F38" i="169"/>
  <c r="E38" i="169"/>
  <c r="D38" i="169"/>
  <c r="C38" i="169"/>
  <c r="K37" i="169"/>
  <c r="I37" i="169"/>
  <c r="H37" i="169"/>
  <c r="F37" i="169"/>
  <c r="E37" i="169"/>
  <c r="D37" i="169"/>
  <c r="C37" i="169"/>
  <c r="K36" i="169"/>
  <c r="I36" i="169"/>
  <c r="H36" i="169"/>
  <c r="F36" i="169"/>
  <c r="E36" i="169"/>
  <c r="D36" i="169"/>
  <c r="C36" i="169"/>
  <c r="K35" i="169"/>
  <c r="I35" i="169"/>
  <c r="H35" i="169"/>
  <c r="F35" i="169"/>
  <c r="E35" i="169"/>
  <c r="D35" i="169"/>
  <c r="C35" i="169"/>
  <c r="K34" i="169"/>
  <c r="I34" i="169"/>
  <c r="H34" i="169"/>
  <c r="F34" i="169"/>
  <c r="E34" i="169"/>
  <c r="D34" i="169"/>
  <c r="C34" i="169"/>
  <c r="K33" i="169"/>
  <c r="I33" i="169"/>
  <c r="H33" i="169"/>
  <c r="F33" i="169"/>
  <c r="E33" i="169"/>
  <c r="D33" i="169"/>
  <c r="C33" i="169"/>
  <c r="K32" i="169"/>
  <c r="I32" i="169"/>
  <c r="H32" i="169"/>
  <c r="F32" i="169"/>
  <c r="E32" i="169"/>
  <c r="D32" i="169"/>
  <c r="C32" i="169"/>
  <c r="K31" i="169"/>
  <c r="I31" i="169"/>
  <c r="H31" i="169"/>
  <c r="F31" i="169"/>
  <c r="E31" i="169"/>
  <c r="D31" i="169"/>
  <c r="C31" i="169"/>
  <c r="K30" i="169"/>
  <c r="I30" i="169"/>
  <c r="H30" i="169"/>
  <c r="F30" i="169"/>
  <c r="E30" i="169"/>
  <c r="D30" i="169"/>
  <c r="C30" i="169"/>
  <c r="K29" i="169"/>
  <c r="I29" i="169"/>
  <c r="H29" i="169"/>
  <c r="F29" i="169"/>
  <c r="E29" i="169"/>
  <c r="D29" i="169"/>
  <c r="C29" i="169"/>
  <c r="K28" i="169"/>
  <c r="I28" i="169"/>
  <c r="H28" i="169"/>
  <c r="F28" i="169"/>
  <c r="E28" i="169"/>
  <c r="D28" i="169"/>
  <c r="C28" i="169"/>
  <c r="K27" i="169"/>
  <c r="I27" i="169"/>
  <c r="H27" i="169"/>
  <c r="F27" i="169"/>
  <c r="E27" i="169"/>
  <c r="D27" i="169"/>
  <c r="C27" i="169"/>
  <c r="K26" i="169"/>
  <c r="I26" i="169"/>
  <c r="H26" i="169"/>
  <c r="F26" i="169"/>
  <c r="E26" i="169"/>
  <c r="D26" i="169"/>
  <c r="C26" i="169"/>
  <c r="K25" i="169"/>
  <c r="I25" i="169"/>
  <c r="H25" i="169"/>
  <c r="F25" i="169"/>
  <c r="E25" i="169"/>
  <c r="D25" i="169"/>
  <c r="C25" i="169"/>
  <c r="K24" i="169"/>
  <c r="I24" i="169"/>
  <c r="H24" i="169"/>
  <c r="F24" i="169"/>
  <c r="E24" i="169"/>
  <c r="D24" i="169"/>
  <c r="C24" i="169"/>
  <c r="K23" i="169"/>
  <c r="I23" i="169"/>
  <c r="H23" i="169"/>
  <c r="F23" i="169"/>
  <c r="E23" i="169"/>
  <c r="D23" i="169"/>
  <c r="C23" i="169"/>
  <c r="K22" i="169"/>
  <c r="I22" i="169"/>
  <c r="H22" i="169"/>
  <c r="F22" i="169"/>
  <c r="E22" i="169"/>
  <c r="D22" i="169"/>
  <c r="C22" i="169"/>
  <c r="K21" i="169"/>
  <c r="I21" i="169"/>
  <c r="H21" i="169"/>
  <c r="F21" i="169"/>
  <c r="E21" i="169"/>
  <c r="D21" i="169"/>
  <c r="C21" i="169"/>
  <c r="K20" i="169"/>
  <c r="I20" i="169"/>
  <c r="H20" i="169"/>
  <c r="F20" i="169"/>
  <c r="E20" i="169"/>
  <c r="D20" i="169"/>
  <c r="C20" i="169"/>
  <c r="K19" i="169"/>
  <c r="I19" i="169"/>
  <c r="H19" i="169"/>
  <c r="F19" i="169"/>
  <c r="E19" i="169"/>
  <c r="D19" i="169"/>
  <c r="C19" i="169"/>
  <c r="K18" i="169"/>
  <c r="I18" i="169"/>
  <c r="H18" i="169"/>
  <c r="F18" i="169"/>
  <c r="E18" i="169"/>
  <c r="D18" i="169"/>
  <c r="C18" i="169"/>
  <c r="K17" i="169"/>
  <c r="I17" i="169"/>
  <c r="H17" i="169"/>
  <c r="F17" i="169"/>
  <c r="E17" i="169"/>
  <c r="D17" i="169"/>
  <c r="C17" i="169"/>
  <c r="K16" i="169"/>
  <c r="I16" i="169"/>
  <c r="H16" i="169"/>
  <c r="F16" i="169"/>
  <c r="E16" i="169"/>
  <c r="D16" i="169"/>
  <c r="C16" i="169"/>
  <c r="K15" i="169"/>
  <c r="I15" i="169"/>
  <c r="H15" i="169"/>
  <c r="F15" i="169"/>
  <c r="E15" i="169"/>
  <c r="D15" i="169"/>
  <c r="C15" i="169"/>
  <c r="K14" i="169"/>
  <c r="I14" i="169"/>
  <c r="H14" i="169"/>
  <c r="F14" i="169"/>
  <c r="E14" i="169"/>
  <c r="D14" i="169"/>
  <c r="C14" i="169"/>
  <c r="K13" i="169"/>
  <c r="I13" i="169"/>
  <c r="H13" i="169"/>
  <c r="F13" i="169"/>
  <c r="E13" i="169"/>
  <c r="D13" i="169"/>
  <c r="C13" i="169"/>
  <c r="K12" i="169"/>
  <c r="I12" i="169"/>
  <c r="H12" i="169"/>
  <c r="F12" i="169"/>
  <c r="E12" i="169"/>
  <c r="D12" i="169"/>
  <c r="C12" i="169"/>
  <c r="K11" i="169"/>
  <c r="I11" i="169"/>
  <c r="H11" i="169"/>
  <c r="F11" i="169"/>
  <c r="E11" i="169"/>
  <c r="D11" i="169"/>
  <c r="C11" i="169"/>
  <c r="K9" i="169"/>
  <c r="I9" i="169"/>
  <c r="H9" i="169"/>
  <c r="F9" i="169"/>
  <c r="E9" i="169"/>
  <c r="D9" i="169"/>
  <c r="C9" i="169"/>
  <c r="K8" i="169"/>
  <c r="I8" i="169"/>
  <c r="H8" i="169"/>
  <c r="F8" i="169"/>
  <c r="E8" i="169"/>
  <c r="D8" i="169"/>
  <c r="C8" i="169"/>
  <c r="C57" i="168"/>
  <c r="K56" i="168"/>
  <c r="I56" i="168"/>
  <c r="H56" i="168"/>
  <c r="F56" i="168"/>
  <c r="E56" i="168"/>
  <c r="D56" i="168"/>
  <c r="C56" i="168"/>
  <c r="K55" i="168"/>
  <c r="I55" i="168"/>
  <c r="H55" i="168"/>
  <c r="F55" i="168"/>
  <c r="E55" i="168"/>
  <c r="D55" i="168"/>
  <c r="C55" i="168"/>
  <c r="K54" i="168"/>
  <c r="I54" i="168"/>
  <c r="H54" i="168"/>
  <c r="F54" i="168"/>
  <c r="E54" i="168"/>
  <c r="D54" i="168"/>
  <c r="C54" i="168"/>
  <c r="K53" i="168"/>
  <c r="I53" i="168"/>
  <c r="H53" i="168"/>
  <c r="F53" i="168"/>
  <c r="E53" i="168"/>
  <c r="D53" i="168"/>
  <c r="C53" i="168"/>
  <c r="K52" i="168"/>
  <c r="I52" i="168"/>
  <c r="H52" i="168"/>
  <c r="F52" i="168"/>
  <c r="E52" i="168"/>
  <c r="D52" i="168"/>
  <c r="C52" i="168"/>
  <c r="K51" i="168"/>
  <c r="I51" i="168"/>
  <c r="H51" i="168"/>
  <c r="F51" i="168"/>
  <c r="E51" i="168"/>
  <c r="D51" i="168"/>
  <c r="C51" i="168"/>
  <c r="K50" i="168"/>
  <c r="I50" i="168"/>
  <c r="H50" i="168"/>
  <c r="F50" i="168"/>
  <c r="E50" i="168"/>
  <c r="D50" i="168"/>
  <c r="C50" i="168"/>
  <c r="K49" i="168"/>
  <c r="I49" i="168"/>
  <c r="H49" i="168"/>
  <c r="F49" i="168"/>
  <c r="E49" i="168"/>
  <c r="D49" i="168"/>
  <c r="C49" i="168"/>
  <c r="K48" i="168"/>
  <c r="I48" i="168"/>
  <c r="H48" i="168"/>
  <c r="F48" i="168"/>
  <c r="E48" i="168"/>
  <c r="D48" i="168"/>
  <c r="C48" i="168"/>
  <c r="K47" i="168"/>
  <c r="I47" i="168"/>
  <c r="H47" i="168"/>
  <c r="F47" i="168"/>
  <c r="E47" i="168"/>
  <c r="D47" i="168"/>
  <c r="C47" i="168"/>
  <c r="K46" i="168"/>
  <c r="I46" i="168"/>
  <c r="H46" i="168"/>
  <c r="F46" i="168"/>
  <c r="E46" i="168"/>
  <c r="D46" i="168"/>
  <c r="C46" i="168"/>
  <c r="K45" i="168"/>
  <c r="I45" i="168"/>
  <c r="H45" i="168"/>
  <c r="F45" i="168"/>
  <c r="E45" i="168"/>
  <c r="D45" i="168"/>
  <c r="C45" i="168"/>
  <c r="K44" i="168"/>
  <c r="I44" i="168"/>
  <c r="H44" i="168"/>
  <c r="F44" i="168"/>
  <c r="E44" i="168"/>
  <c r="D44" i="168"/>
  <c r="C44" i="168"/>
  <c r="K43" i="168"/>
  <c r="I43" i="168"/>
  <c r="H43" i="168"/>
  <c r="F43" i="168"/>
  <c r="E43" i="168"/>
  <c r="D43" i="168"/>
  <c r="C43" i="168"/>
  <c r="K42" i="168"/>
  <c r="I42" i="168"/>
  <c r="H42" i="168"/>
  <c r="F42" i="168"/>
  <c r="E42" i="168"/>
  <c r="D42" i="168"/>
  <c r="C42" i="168"/>
  <c r="K41" i="168"/>
  <c r="I41" i="168"/>
  <c r="H41" i="168"/>
  <c r="F41" i="168"/>
  <c r="E41" i="168"/>
  <c r="D41" i="168"/>
  <c r="C41" i="168"/>
  <c r="K40" i="168"/>
  <c r="I40" i="168"/>
  <c r="H40" i="168"/>
  <c r="F40" i="168"/>
  <c r="E40" i="168"/>
  <c r="D40" i="168"/>
  <c r="C40" i="168"/>
  <c r="K39" i="168"/>
  <c r="I39" i="168"/>
  <c r="H39" i="168"/>
  <c r="F39" i="168"/>
  <c r="E39" i="168"/>
  <c r="D39" i="168"/>
  <c r="C39" i="168"/>
  <c r="K38" i="168"/>
  <c r="I38" i="168"/>
  <c r="H38" i="168"/>
  <c r="F38" i="168"/>
  <c r="E38" i="168"/>
  <c r="D38" i="168"/>
  <c r="C38" i="168"/>
  <c r="K37" i="168"/>
  <c r="I37" i="168"/>
  <c r="H37" i="168"/>
  <c r="F37" i="168"/>
  <c r="E37" i="168"/>
  <c r="D37" i="168"/>
  <c r="C37" i="168"/>
  <c r="K36" i="168"/>
  <c r="I36" i="168"/>
  <c r="H36" i="168"/>
  <c r="F36" i="168"/>
  <c r="E36" i="168"/>
  <c r="D36" i="168"/>
  <c r="C36" i="168"/>
  <c r="K35" i="168"/>
  <c r="I35" i="168"/>
  <c r="H35" i="168"/>
  <c r="F35" i="168"/>
  <c r="E35" i="168"/>
  <c r="D35" i="168"/>
  <c r="C35" i="168"/>
  <c r="K34" i="168"/>
  <c r="I34" i="168"/>
  <c r="H34" i="168"/>
  <c r="F34" i="168"/>
  <c r="E34" i="168"/>
  <c r="D34" i="168"/>
  <c r="C34" i="168"/>
  <c r="K33" i="168"/>
  <c r="I33" i="168"/>
  <c r="H33" i="168"/>
  <c r="F33" i="168"/>
  <c r="E33" i="168"/>
  <c r="D33" i="168"/>
  <c r="C33" i="168"/>
  <c r="K32" i="168"/>
  <c r="I32" i="168"/>
  <c r="H32" i="168"/>
  <c r="F32" i="168"/>
  <c r="E32" i="168"/>
  <c r="D32" i="168"/>
  <c r="C32" i="168"/>
  <c r="K31" i="168"/>
  <c r="I31" i="168"/>
  <c r="H31" i="168"/>
  <c r="F31" i="168"/>
  <c r="E31" i="168"/>
  <c r="D31" i="168"/>
  <c r="C31" i="168"/>
  <c r="K30" i="168"/>
  <c r="I30" i="168"/>
  <c r="H30" i="168"/>
  <c r="F30" i="168"/>
  <c r="E30" i="168"/>
  <c r="D30" i="168"/>
  <c r="C30" i="168"/>
  <c r="K29" i="168"/>
  <c r="I29" i="168"/>
  <c r="H29" i="168"/>
  <c r="F29" i="168"/>
  <c r="E29" i="168"/>
  <c r="D29" i="168"/>
  <c r="C29" i="168"/>
  <c r="K28" i="168"/>
  <c r="I28" i="168"/>
  <c r="H28" i="168"/>
  <c r="F28" i="168"/>
  <c r="E28" i="168"/>
  <c r="D28" i="168"/>
  <c r="C28" i="168"/>
  <c r="K27" i="168"/>
  <c r="I27" i="168"/>
  <c r="H27" i="168"/>
  <c r="F27" i="168"/>
  <c r="E27" i="168"/>
  <c r="D27" i="168"/>
  <c r="C27" i="168"/>
  <c r="K26" i="168"/>
  <c r="I26" i="168"/>
  <c r="H26" i="168"/>
  <c r="F26" i="168"/>
  <c r="E26" i="168"/>
  <c r="D26" i="168"/>
  <c r="C26" i="168"/>
  <c r="K25" i="168"/>
  <c r="I25" i="168"/>
  <c r="H25" i="168"/>
  <c r="F25" i="168"/>
  <c r="E25" i="168"/>
  <c r="D25" i="168"/>
  <c r="C25" i="168"/>
  <c r="K24" i="168"/>
  <c r="I24" i="168"/>
  <c r="H24" i="168"/>
  <c r="F24" i="168"/>
  <c r="E24" i="168"/>
  <c r="D24" i="168"/>
  <c r="C24" i="168"/>
  <c r="K23" i="168"/>
  <c r="I23" i="168"/>
  <c r="H23" i="168"/>
  <c r="F23" i="168"/>
  <c r="E23" i="168"/>
  <c r="D23" i="168"/>
  <c r="C23" i="168"/>
  <c r="K22" i="168"/>
  <c r="I22" i="168"/>
  <c r="H22" i="168"/>
  <c r="F22" i="168"/>
  <c r="E22" i="168"/>
  <c r="D22" i="168"/>
  <c r="C22" i="168"/>
  <c r="K21" i="168"/>
  <c r="I21" i="168"/>
  <c r="H21" i="168"/>
  <c r="F21" i="168"/>
  <c r="E21" i="168"/>
  <c r="D21" i="168"/>
  <c r="C21" i="168"/>
  <c r="K20" i="168"/>
  <c r="I20" i="168"/>
  <c r="H20" i="168"/>
  <c r="F20" i="168"/>
  <c r="E20" i="168"/>
  <c r="D20" i="168"/>
  <c r="C20" i="168"/>
  <c r="K19" i="168"/>
  <c r="I19" i="168"/>
  <c r="H19" i="168"/>
  <c r="F19" i="168"/>
  <c r="E19" i="168"/>
  <c r="D19" i="168"/>
  <c r="C19" i="168"/>
  <c r="K18" i="168"/>
  <c r="I18" i="168"/>
  <c r="H18" i="168"/>
  <c r="F18" i="168"/>
  <c r="E18" i="168"/>
  <c r="D18" i="168"/>
  <c r="C18" i="168"/>
  <c r="K17" i="168"/>
  <c r="I17" i="168"/>
  <c r="H17" i="168"/>
  <c r="F17" i="168"/>
  <c r="E17" i="168"/>
  <c r="D17" i="168"/>
  <c r="C17" i="168"/>
  <c r="K16" i="168"/>
  <c r="I16" i="168"/>
  <c r="H16" i="168"/>
  <c r="F16" i="168"/>
  <c r="E16" i="168"/>
  <c r="D16" i="168"/>
  <c r="C16" i="168"/>
  <c r="K15" i="168"/>
  <c r="I15" i="168"/>
  <c r="H15" i="168"/>
  <c r="F15" i="168"/>
  <c r="E15" i="168"/>
  <c r="D15" i="168"/>
  <c r="C15" i="168"/>
  <c r="K14" i="168"/>
  <c r="I14" i="168"/>
  <c r="H14" i="168"/>
  <c r="F14" i="168"/>
  <c r="E14" i="168"/>
  <c r="D14" i="168"/>
  <c r="C14" i="168"/>
  <c r="K13" i="168"/>
  <c r="I13" i="168"/>
  <c r="H13" i="168"/>
  <c r="F13" i="168"/>
  <c r="E13" i="168"/>
  <c r="D13" i="168"/>
  <c r="C13" i="168"/>
  <c r="K12" i="168"/>
  <c r="I12" i="168"/>
  <c r="H12" i="168"/>
  <c r="F12" i="168"/>
  <c r="E12" i="168"/>
  <c r="D12" i="168"/>
  <c r="C12" i="168"/>
  <c r="K11" i="168"/>
  <c r="I11" i="168"/>
  <c r="H11" i="168"/>
  <c r="F11" i="168"/>
  <c r="E11" i="168"/>
  <c r="D11" i="168"/>
  <c r="C11" i="168"/>
  <c r="K10" i="168"/>
  <c r="I10" i="168"/>
  <c r="H10" i="168"/>
  <c r="F10" i="168"/>
  <c r="E10" i="168"/>
  <c r="D10" i="168"/>
  <c r="C10" i="168"/>
  <c r="K9" i="168"/>
  <c r="I9" i="168"/>
  <c r="H9" i="168"/>
  <c r="F9" i="168"/>
  <c r="E9" i="168"/>
  <c r="D9" i="168"/>
  <c r="C9" i="168"/>
  <c r="K8" i="168"/>
  <c r="I8" i="168"/>
  <c r="H8" i="168"/>
  <c r="F8" i="168"/>
  <c r="E8" i="168"/>
  <c r="D8" i="168"/>
  <c r="C8" i="168"/>
  <c r="C57" i="167"/>
  <c r="K56" i="167"/>
  <c r="I56" i="167"/>
  <c r="H56" i="167"/>
  <c r="F56" i="167"/>
  <c r="E56" i="167"/>
  <c r="D56" i="167"/>
  <c r="C56" i="167"/>
  <c r="K55" i="167"/>
  <c r="I55" i="167"/>
  <c r="H55" i="167"/>
  <c r="F55" i="167"/>
  <c r="E55" i="167"/>
  <c r="D55" i="167"/>
  <c r="C55" i="167"/>
  <c r="K54" i="167"/>
  <c r="I54" i="167"/>
  <c r="H54" i="167"/>
  <c r="F54" i="167"/>
  <c r="E54" i="167"/>
  <c r="D54" i="167"/>
  <c r="C54" i="167"/>
  <c r="K53" i="167"/>
  <c r="I53" i="167"/>
  <c r="H53" i="167"/>
  <c r="F53" i="167"/>
  <c r="E53" i="167"/>
  <c r="D53" i="167"/>
  <c r="C53" i="167"/>
  <c r="K52" i="167"/>
  <c r="I52" i="167"/>
  <c r="H52" i="167"/>
  <c r="F52" i="167"/>
  <c r="E52" i="167"/>
  <c r="D52" i="167"/>
  <c r="C52" i="167"/>
  <c r="K51" i="167"/>
  <c r="I51" i="167"/>
  <c r="H51" i="167"/>
  <c r="F51" i="167"/>
  <c r="E51" i="167"/>
  <c r="D51" i="167"/>
  <c r="C51" i="167"/>
  <c r="K50" i="167"/>
  <c r="I50" i="167"/>
  <c r="H50" i="167"/>
  <c r="F50" i="167"/>
  <c r="E50" i="167"/>
  <c r="D50" i="167"/>
  <c r="C50" i="167"/>
  <c r="K49" i="167"/>
  <c r="I49" i="167"/>
  <c r="H49" i="167"/>
  <c r="F49" i="167"/>
  <c r="E49" i="167"/>
  <c r="D49" i="167"/>
  <c r="C49" i="167"/>
  <c r="K48" i="167"/>
  <c r="I48" i="167"/>
  <c r="H48" i="167"/>
  <c r="F48" i="167"/>
  <c r="E48" i="167"/>
  <c r="D48" i="167"/>
  <c r="C48" i="167"/>
  <c r="K47" i="167"/>
  <c r="I47" i="167"/>
  <c r="H47" i="167"/>
  <c r="F47" i="167"/>
  <c r="E47" i="167"/>
  <c r="D47" i="167"/>
  <c r="C47" i="167"/>
  <c r="K46" i="167"/>
  <c r="I46" i="167"/>
  <c r="H46" i="167"/>
  <c r="F46" i="167"/>
  <c r="E46" i="167"/>
  <c r="D46" i="167"/>
  <c r="C46" i="167"/>
  <c r="K45" i="167"/>
  <c r="I45" i="167"/>
  <c r="H45" i="167"/>
  <c r="F45" i="167"/>
  <c r="E45" i="167"/>
  <c r="D45" i="167"/>
  <c r="C45" i="167"/>
  <c r="K44" i="167"/>
  <c r="I44" i="167"/>
  <c r="H44" i="167"/>
  <c r="F44" i="167"/>
  <c r="E44" i="167"/>
  <c r="D44" i="167"/>
  <c r="C44" i="167"/>
  <c r="K43" i="167"/>
  <c r="I43" i="167"/>
  <c r="H43" i="167"/>
  <c r="F43" i="167"/>
  <c r="E43" i="167"/>
  <c r="D43" i="167"/>
  <c r="C43" i="167"/>
  <c r="K42" i="167"/>
  <c r="I42" i="167"/>
  <c r="H42" i="167"/>
  <c r="F42" i="167"/>
  <c r="E42" i="167"/>
  <c r="D42" i="167"/>
  <c r="C42" i="167"/>
  <c r="K41" i="167"/>
  <c r="I41" i="167"/>
  <c r="H41" i="167"/>
  <c r="F41" i="167"/>
  <c r="E41" i="167"/>
  <c r="D41" i="167"/>
  <c r="C41" i="167"/>
  <c r="K40" i="167"/>
  <c r="I40" i="167"/>
  <c r="H40" i="167"/>
  <c r="F40" i="167"/>
  <c r="E40" i="167"/>
  <c r="D40" i="167"/>
  <c r="C40" i="167"/>
  <c r="K39" i="167"/>
  <c r="I39" i="167"/>
  <c r="H39" i="167"/>
  <c r="F39" i="167"/>
  <c r="E39" i="167"/>
  <c r="D39" i="167"/>
  <c r="C39" i="167"/>
  <c r="K38" i="167"/>
  <c r="I38" i="167"/>
  <c r="H38" i="167"/>
  <c r="F38" i="167"/>
  <c r="E38" i="167"/>
  <c r="D38" i="167"/>
  <c r="C38" i="167"/>
  <c r="K37" i="167"/>
  <c r="I37" i="167"/>
  <c r="H37" i="167"/>
  <c r="F37" i="167"/>
  <c r="E37" i="167"/>
  <c r="D37" i="167"/>
  <c r="C37" i="167"/>
  <c r="K36" i="167"/>
  <c r="I36" i="167"/>
  <c r="H36" i="167"/>
  <c r="F36" i="167"/>
  <c r="E36" i="167"/>
  <c r="D36" i="167"/>
  <c r="C36" i="167"/>
  <c r="K35" i="167"/>
  <c r="I35" i="167"/>
  <c r="H35" i="167"/>
  <c r="F35" i="167"/>
  <c r="E35" i="167"/>
  <c r="D35" i="167"/>
  <c r="C35" i="167"/>
  <c r="K34" i="167"/>
  <c r="I34" i="167"/>
  <c r="H34" i="167"/>
  <c r="F34" i="167"/>
  <c r="E34" i="167"/>
  <c r="D34" i="167"/>
  <c r="C34" i="167"/>
  <c r="K33" i="167"/>
  <c r="I33" i="167"/>
  <c r="H33" i="167"/>
  <c r="F33" i="167"/>
  <c r="E33" i="167"/>
  <c r="D33" i="167"/>
  <c r="C33" i="167"/>
  <c r="K32" i="167"/>
  <c r="I32" i="167"/>
  <c r="H32" i="167"/>
  <c r="F32" i="167"/>
  <c r="E32" i="167"/>
  <c r="D32" i="167"/>
  <c r="C32" i="167"/>
  <c r="K31" i="167"/>
  <c r="I31" i="167"/>
  <c r="H31" i="167"/>
  <c r="F31" i="167"/>
  <c r="E31" i="167"/>
  <c r="D31" i="167"/>
  <c r="C31" i="167"/>
  <c r="K30" i="167"/>
  <c r="I30" i="167"/>
  <c r="H30" i="167"/>
  <c r="F30" i="167"/>
  <c r="E30" i="167"/>
  <c r="D30" i="167"/>
  <c r="C30" i="167"/>
  <c r="K29" i="167"/>
  <c r="I29" i="167"/>
  <c r="H29" i="167"/>
  <c r="F29" i="167"/>
  <c r="E29" i="167"/>
  <c r="D29" i="167"/>
  <c r="C29" i="167"/>
  <c r="K28" i="167"/>
  <c r="I28" i="167"/>
  <c r="H28" i="167"/>
  <c r="F28" i="167"/>
  <c r="E28" i="167"/>
  <c r="D28" i="167"/>
  <c r="C28" i="167"/>
  <c r="K27" i="167"/>
  <c r="I27" i="167"/>
  <c r="H27" i="167"/>
  <c r="F27" i="167"/>
  <c r="E27" i="167"/>
  <c r="D27" i="167"/>
  <c r="C27" i="167"/>
  <c r="K26" i="167"/>
  <c r="I26" i="167"/>
  <c r="H26" i="167"/>
  <c r="F26" i="167"/>
  <c r="E26" i="167"/>
  <c r="D26" i="167"/>
  <c r="C26" i="167"/>
  <c r="K25" i="167"/>
  <c r="I25" i="167"/>
  <c r="H25" i="167"/>
  <c r="F25" i="167"/>
  <c r="E25" i="167"/>
  <c r="D25" i="167"/>
  <c r="C25" i="167"/>
  <c r="K24" i="167"/>
  <c r="I24" i="167"/>
  <c r="H24" i="167"/>
  <c r="F24" i="167"/>
  <c r="E24" i="167"/>
  <c r="D24" i="167"/>
  <c r="C24" i="167"/>
  <c r="K23" i="167"/>
  <c r="I23" i="167"/>
  <c r="H23" i="167"/>
  <c r="F23" i="167"/>
  <c r="E23" i="167"/>
  <c r="D23" i="167"/>
  <c r="C23" i="167"/>
  <c r="K22" i="167"/>
  <c r="I22" i="167"/>
  <c r="H22" i="167"/>
  <c r="F22" i="167"/>
  <c r="E22" i="167"/>
  <c r="D22" i="167"/>
  <c r="C22" i="167"/>
  <c r="K21" i="167"/>
  <c r="I21" i="167"/>
  <c r="H21" i="167"/>
  <c r="F21" i="167"/>
  <c r="E21" i="167"/>
  <c r="D21" i="167"/>
  <c r="C21" i="167"/>
  <c r="K20" i="167"/>
  <c r="I20" i="167"/>
  <c r="H20" i="167"/>
  <c r="F20" i="167"/>
  <c r="E20" i="167"/>
  <c r="D20" i="167"/>
  <c r="C20" i="167"/>
  <c r="K19" i="167"/>
  <c r="I19" i="167"/>
  <c r="H19" i="167"/>
  <c r="F19" i="167"/>
  <c r="E19" i="167"/>
  <c r="D19" i="167"/>
  <c r="C19" i="167"/>
  <c r="K18" i="167"/>
  <c r="I18" i="167"/>
  <c r="H18" i="167"/>
  <c r="F18" i="167"/>
  <c r="E18" i="167"/>
  <c r="D18" i="167"/>
  <c r="C18" i="167"/>
  <c r="K17" i="167"/>
  <c r="I17" i="167"/>
  <c r="H17" i="167"/>
  <c r="F17" i="167"/>
  <c r="E17" i="167"/>
  <c r="D17" i="167"/>
  <c r="C17" i="167"/>
  <c r="K16" i="167"/>
  <c r="I16" i="167"/>
  <c r="H16" i="167"/>
  <c r="F16" i="167"/>
  <c r="E16" i="167"/>
  <c r="D16" i="167"/>
  <c r="C16" i="167"/>
  <c r="K15" i="167"/>
  <c r="I15" i="167"/>
  <c r="H15" i="167"/>
  <c r="F15" i="167"/>
  <c r="E15" i="167"/>
  <c r="D15" i="167"/>
  <c r="C15" i="167"/>
  <c r="K14" i="167"/>
  <c r="I14" i="167"/>
  <c r="H14" i="167"/>
  <c r="F14" i="167"/>
  <c r="E14" i="167"/>
  <c r="D14" i="167"/>
  <c r="C14" i="167"/>
  <c r="K13" i="167"/>
  <c r="I13" i="167"/>
  <c r="H13" i="167"/>
  <c r="F13" i="167"/>
  <c r="E13" i="167"/>
  <c r="D13" i="167"/>
  <c r="C13" i="167"/>
  <c r="K12" i="167"/>
  <c r="I12" i="167"/>
  <c r="H12" i="167"/>
  <c r="F12" i="167"/>
  <c r="E12" i="167"/>
  <c r="D12" i="167"/>
  <c r="C12" i="167"/>
  <c r="K11" i="167"/>
  <c r="I11" i="167"/>
  <c r="H11" i="167"/>
  <c r="F11" i="167"/>
  <c r="E11" i="167"/>
  <c r="D11" i="167"/>
  <c r="C11" i="167"/>
  <c r="K10" i="167"/>
  <c r="I10" i="167"/>
  <c r="H10" i="167"/>
  <c r="F10" i="167"/>
  <c r="E10" i="167"/>
  <c r="D10" i="167"/>
  <c r="C10" i="167"/>
  <c r="K9" i="167"/>
  <c r="I9" i="167"/>
  <c r="H9" i="167"/>
  <c r="F9" i="167"/>
  <c r="E9" i="167"/>
  <c r="D9" i="167"/>
  <c r="C9" i="167"/>
  <c r="K8" i="167"/>
  <c r="I8" i="167"/>
  <c r="H8" i="167"/>
  <c r="F8" i="167"/>
  <c r="E8" i="167"/>
  <c r="D8" i="167"/>
  <c r="C8" i="167"/>
  <c r="C57" i="166"/>
  <c r="K56" i="166"/>
  <c r="I56" i="166"/>
  <c r="H56" i="166"/>
  <c r="F56" i="166"/>
  <c r="E56" i="166"/>
  <c r="D56" i="166"/>
  <c r="C56" i="166"/>
  <c r="K55" i="166"/>
  <c r="I55" i="166"/>
  <c r="H55" i="166"/>
  <c r="F55" i="166"/>
  <c r="E55" i="166"/>
  <c r="D55" i="166"/>
  <c r="C55" i="166"/>
  <c r="K54" i="166"/>
  <c r="I54" i="166"/>
  <c r="H54" i="166"/>
  <c r="F54" i="166"/>
  <c r="E54" i="166"/>
  <c r="D54" i="166"/>
  <c r="C54" i="166"/>
  <c r="K53" i="166"/>
  <c r="I53" i="166"/>
  <c r="H53" i="166"/>
  <c r="F53" i="166"/>
  <c r="E53" i="166"/>
  <c r="D53" i="166"/>
  <c r="C53" i="166"/>
  <c r="K52" i="166"/>
  <c r="I52" i="166"/>
  <c r="H52" i="166"/>
  <c r="F52" i="166"/>
  <c r="E52" i="166"/>
  <c r="D52" i="166"/>
  <c r="C52" i="166"/>
  <c r="K51" i="166"/>
  <c r="I51" i="166"/>
  <c r="H51" i="166"/>
  <c r="F51" i="166"/>
  <c r="E51" i="166"/>
  <c r="D51" i="166"/>
  <c r="C51" i="166"/>
  <c r="K50" i="166"/>
  <c r="I50" i="166"/>
  <c r="H50" i="166"/>
  <c r="F50" i="166"/>
  <c r="E50" i="166"/>
  <c r="D50" i="166"/>
  <c r="C50" i="166"/>
  <c r="K49" i="166"/>
  <c r="I49" i="166"/>
  <c r="H49" i="166"/>
  <c r="F49" i="166"/>
  <c r="E49" i="166"/>
  <c r="D49" i="166"/>
  <c r="C49" i="166"/>
  <c r="K48" i="166"/>
  <c r="I48" i="166"/>
  <c r="H48" i="166"/>
  <c r="F48" i="166"/>
  <c r="E48" i="166"/>
  <c r="D48" i="166"/>
  <c r="C48" i="166"/>
  <c r="K47" i="166"/>
  <c r="I47" i="166"/>
  <c r="H47" i="166"/>
  <c r="F47" i="166"/>
  <c r="E47" i="166"/>
  <c r="D47" i="166"/>
  <c r="C47" i="166"/>
  <c r="K46" i="166"/>
  <c r="I46" i="166"/>
  <c r="H46" i="166"/>
  <c r="F46" i="166"/>
  <c r="E46" i="166"/>
  <c r="D46" i="166"/>
  <c r="C46" i="166"/>
  <c r="K45" i="166"/>
  <c r="I45" i="166"/>
  <c r="H45" i="166"/>
  <c r="F45" i="166"/>
  <c r="E45" i="166"/>
  <c r="D45" i="166"/>
  <c r="C45" i="166"/>
  <c r="K44" i="166"/>
  <c r="I44" i="166"/>
  <c r="H44" i="166"/>
  <c r="F44" i="166"/>
  <c r="E44" i="166"/>
  <c r="D44" i="166"/>
  <c r="C44" i="166"/>
  <c r="K43" i="166"/>
  <c r="I43" i="166"/>
  <c r="H43" i="166"/>
  <c r="F43" i="166"/>
  <c r="E43" i="166"/>
  <c r="D43" i="166"/>
  <c r="C43" i="166"/>
  <c r="K42" i="166"/>
  <c r="I42" i="166"/>
  <c r="H42" i="166"/>
  <c r="F42" i="166"/>
  <c r="E42" i="166"/>
  <c r="D42" i="166"/>
  <c r="C42" i="166"/>
  <c r="K41" i="166"/>
  <c r="I41" i="166"/>
  <c r="H41" i="166"/>
  <c r="F41" i="166"/>
  <c r="E41" i="166"/>
  <c r="D41" i="166"/>
  <c r="C41" i="166"/>
  <c r="K40" i="166"/>
  <c r="I40" i="166"/>
  <c r="H40" i="166"/>
  <c r="F40" i="166"/>
  <c r="E40" i="166"/>
  <c r="D40" i="166"/>
  <c r="C40" i="166"/>
  <c r="K39" i="166"/>
  <c r="I39" i="166"/>
  <c r="H39" i="166"/>
  <c r="F39" i="166"/>
  <c r="E39" i="166"/>
  <c r="D39" i="166"/>
  <c r="C39" i="166"/>
  <c r="K38" i="166"/>
  <c r="I38" i="166"/>
  <c r="H38" i="166"/>
  <c r="F38" i="166"/>
  <c r="E38" i="166"/>
  <c r="D38" i="166"/>
  <c r="C38" i="166"/>
  <c r="K37" i="166"/>
  <c r="I37" i="166"/>
  <c r="H37" i="166"/>
  <c r="F37" i="166"/>
  <c r="E37" i="166"/>
  <c r="D37" i="166"/>
  <c r="C37" i="166"/>
  <c r="K35" i="166"/>
  <c r="I35" i="166"/>
  <c r="H35" i="166"/>
  <c r="F35" i="166"/>
  <c r="E35" i="166"/>
  <c r="D35" i="166"/>
  <c r="C35" i="166"/>
  <c r="K34" i="166"/>
  <c r="I34" i="166"/>
  <c r="H34" i="166"/>
  <c r="F34" i="166"/>
  <c r="E34" i="166"/>
  <c r="D34" i="166"/>
  <c r="C34" i="166"/>
  <c r="K33" i="166"/>
  <c r="I33" i="166"/>
  <c r="H33" i="166"/>
  <c r="F33" i="166"/>
  <c r="E33" i="166"/>
  <c r="D33" i="166"/>
  <c r="C33" i="166"/>
  <c r="K32" i="166"/>
  <c r="I32" i="166"/>
  <c r="H32" i="166"/>
  <c r="F32" i="166"/>
  <c r="E32" i="166"/>
  <c r="D32" i="166"/>
  <c r="C32" i="166"/>
  <c r="K31" i="166"/>
  <c r="I31" i="166"/>
  <c r="H31" i="166"/>
  <c r="F31" i="166"/>
  <c r="E31" i="166"/>
  <c r="D31" i="166"/>
  <c r="C31" i="166"/>
  <c r="K30" i="166"/>
  <c r="I30" i="166"/>
  <c r="H30" i="166"/>
  <c r="F30" i="166"/>
  <c r="E30" i="166"/>
  <c r="D30" i="166"/>
  <c r="C30" i="166"/>
  <c r="K29" i="166"/>
  <c r="I29" i="166"/>
  <c r="H29" i="166"/>
  <c r="F29" i="166"/>
  <c r="E29" i="166"/>
  <c r="D29" i="166"/>
  <c r="C29" i="166"/>
  <c r="K28" i="166"/>
  <c r="I28" i="166"/>
  <c r="H28" i="166"/>
  <c r="F28" i="166"/>
  <c r="E28" i="166"/>
  <c r="D28" i="166"/>
  <c r="C28" i="166"/>
  <c r="K27" i="166"/>
  <c r="I27" i="166"/>
  <c r="H27" i="166"/>
  <c r="F27" i="166"/>
  <c r="E27" i="166"/>
  <c r="D27" i="166"/>
  <c r="C27" i="166"/>
  <c r="K26" i="166"/>
  <c r="I26" i="166"/>
  <c r="H26" i="166"/>
  <c r="F26" i="166"/>
  <c r="E26" i="166"/>
  <c r="D26" i="166"/>
  <c r="C26" i="166"/>
  <c r="K25" i="166"/>
  <c r="I25" i="166"/>
  <c r="H25" i="166"/>
  <c r="F25" i="166"/>
  <c r="E25" i="166"/>
  <c r="D25" i="166"/>
  <c r="C25" i="166"/>
  <c r="K24" i="166"/>
  <c r="I24" i="166"/>
  <c r="H24" i="166"/>
  <c r="F24" i="166"/>
  <c r="E24" i="166"/>
  <c r="D24" i="166"/>
  <c r="C24" i="166"/>
  <c r="K23" i="166"/>
  <c r="I23" i="166"/>
  <c r="H23" i="166"/>
  <c r="F23" i="166"/>
  <c r="E23" i="166"/>
  <c r="D23" i="166"/>
  <c r="C23" i="166"/>
  <c r="K21" i="166"/>
  <c r="I21" i="166"/>
  <c r="H21" i="166"/>
  <c r="F21" i="166"/>
  <c r="E21" i="166"/>
  <c r="D21" i="166"/>
  <c r="C21" i="166"/>
  <c r="K20" i="166"/>
  <c r="I20" i="166"/>
  <c r="H20" i="166"/>
  <c r="F20" i="166"/>
  <c r="E20" i="166"/>
  <c r="D20" i="166"/>
  <c r="C20" i="166"/>
  <c r="K19" i="166"/>
  <c r="I19" i="166"/>
  <c r="H19" i="166"/>
  <c r="F19" i="166"/>
  <c r="E19" i="166"/>
  <c r="D19" i="166"/>
  <c r="C19" i="166"/>
  <c r="K18" i="166"/>
  <c r="I18" i="166"/>
  <c r="H18" i="166"/>
  <c r="F18" i="166"/>
  <c r="E18" i="166"/>
  <c r="D18" i="166"/>
  <c r="C18" i="166"/>
  <c r="K17" i="166"/>
  <c r="I17" i="166"/>
  <c r="H17" i="166"/>
  <c r="F17" i="166"/>
  <c r="E17" i="166"/>
  <c r="D17" i="166"/>
  <c r="C17" i="166"/>
  <c r="K16" i="166"/>
  <c r="I16" i="166"/>
  <c r="H16" i="166"/>
  <c r="F16" i="166"/>
  <c r="E16" i="166"/>
  <c r="D16" i="166"/>
  <c r="C16" i="166"/>
  <c r="K14" i="166"/>
  <c r="I14" i="166"/>
  <c r="H14" i="166"/>
  <c r="F14" i="166"/>
  <c r="E14" i="166"/>
  <c r="D14" i="166"/>
  <c r="C14" i="166"/>
  <c r="K13" i="166"/>
  <c r="I13" i="166"/>
  <c r="H13" i="166"/>
  <c r="F13" i="166"/>
  <c r="E13" i="166"/>
  <c r="D13" i="166"/>
  <c r="C13" i="166"/>
  <c r="K12" i="166"/>
  <c r="I12" i="166"/>
  <c r="H12" i="166"/>
  <c r="F12" i="166"/>
  <c r="E12" i="166"/>
  <c r="D12" i="166"/>
  <c r="C12" i="166"/>
  <c r="K11" i="166"/>
  <c r="I11" i="166"/>
  <c r="H11" i="166"/>
  <c r="F11" i="166"/>
  <c r="E11" i="166"/>
  <c r="D11" i="166"/>
  <c r="C11" i="166"/>
  <c r="K10" i="166"/>
  <c r="I10" i="166"/>
  <c r="H10" i="166"/>
  <c r="F10" i="166"/>
  <c r="E10" i="166"/>
  <c r="D10" i="166"/>
  <c r="C10" i="166"/>
  <c r="K9" i="166"/>
  <c r="I9" i="166"/>
  <c r="H9" i="166"/>
  <c r="F9" i="166"/>
  <c r="E9" i="166"/>
  <c r="D9" i="166"/>
  <c r="C9" i="166"/>
  <c r="C57" i="165"/>
  <c r="K56" i="165"/>
  <c r="I56" i="165"/>
  <c r="H56" i="165"/>
  <c r="F56" i="165"/>
  <c r="E56" i="165"/>
  <c r="D56" i="165"/>
  <c r="C56" i="165"/>
  <c r="K55" i="165"/>
  <c r="I55" i="165"/>
  <c r="H55" i="165"/>
  <c r="F55" i="165"/>
  <c r="E55" i="165"/>
  <c r="D55" i="165"/>
  <c r="C55" i="165"/>
  <c r="K54" i="165"/>
  <c r="I54" i="165"/>
  <c r="H54" i="165"/>
  <c r="F54" i="165"/>
  <c r="E54" i="165"/>
  <c r="D54" i="165"/>
  <c r="C54" i="165"/>
  <c r="K53" i="165"/>
  <c r="I53" i="165"/>
  <c r="H53" i="165"/>
  <c r="F53" i="165"/>
  <c r="E53" i="165"/>
  <c r="D53" i="165"/>
  <c r="C53" i="165"/>
  <c r="K52" i="165"/>
  <c r="I52" i="165"/>
  <c r="H52" i="165"/>
  <c r="F52" i="165"/>
  <c r="E52" i="165"/>
  <c r="D52" i="165"/>
  <c r="C52" i="165"/>
  <c r="K51" i="165"/>
  <c r="I51" i="165"/>
  <c r="H51" i="165"/>
  <c r="F51" i="165"/>
  <c r="E51" i="165"/>
  <c r="D51" i="165"/>
  <c r="C51" i="165"/>
  <c r="K50" i="165"/>
  <c r="I50" i="165"/>
  <c r="H50" i="165"/>
  <c r="F50" i="165"/>
  <c r="E50" i="165"/>
  <c r="D50" i="165"/>
  <c r="C50" i="165"/>
  <c r="K49" i="165"/>
  <c r="I49" i="165"/>
  <c r="H49" i="165"/>
  <c r="F49" i="165"/>
  <c r="E49" i="165"/>
  <c r="D49" i="165"/>
  <c r="C49" i="165"/>
  <c r="K48" i="165"/>
  <c r="I48" i="165"/>
  <c r="H48" i="165"/>
  <c r="F48" i="165"/>
  <c r="E48" i="165"/>
  <c r="D48" i="165"/>
  <c r="C48" i="165"/>
  <c r="K47" i="165"/>
  <c r="I47" i="165"/>
  <c r="H47" i="165"/>
  <c r="F47" i="165"/>
  <c r="E47" i="165"/>
  <c r="D47" i="165"/>
  <c r="C47" i="165"/>
  <c r="K46" i="165"/>
  <c r="I46" i="165"/>
  <c r="H46" i="165"/>
  <c r="F46" i="165"/>
  <c r="E46" i="165"/>
  <c r="D46" i="165"/>
  <c r="C46" i="165"/>
  <c r="K45" i="165"/>
  <c r="I45" i="165"/>
  <c r="H45" i="165"/>
  <c r="F45" i="165"/>
  <c r="E45" i="165"/>
  <c r="D45" i="165"/>
  <c r="C45" i="165"/>
  <c r="K44" i="165"/>
  <c r="I44" i="165"/>
  <c r="H44" i="165"/>
  <c r="F44" i="165"/>
  <c r="E44" i="165"/>
  <c r="D44" i="165"/>
  <c r="C44" i="165"/>
  <c r="K43" i="165"/>
  <c r="I43" i="165"/>
  <c r="H43" i="165"/>
  <c r="F43" i="165"/>
  <c r="E43" i="165"/>
  <c r="D43" i="165"/>
  <c r="C43" i="165"/>
  <c r="K42" i="165"/>
  <c r="I42" i="165"/>
  <c r="H42" i="165"/>
  <c r="F42" i="165"/>
  <c r="E42" i="165"/>
  <c r="D42" i="165"/>
  <c r="C42" i="165"/>
  <c r="K41" i="165"/>
  <c r="I41" i="165"/>
  <c r="H41" i="165"/>
  <c r="F41" i="165"/>
  <c r="E41" i="165"/>
  <c r="D41" i="165"/>
  <c r="C41" i="165"/>
  <c r="K40" i="165"/>
  <c r="I40" i="165"/>
  <c r="H40" i="165"/>
  <c r="F40" i="165"/>
  <c r="E40" i="165"/>
  <c r="D40" i="165"/>
  <c r="C40" i="165"/>
  <c r="K39" i="165"/>
  <c r="I39" i="165"/>
  <c r="H39" i="165"/>
  <c r="F39" i="165"/>
  <c r="E39" i="165"/>
  <c r="D39" i="165"/>
  <c r="C39" i="165"/>
  <c r="K38" i="165"/>
  <c r="I38" i="165"/>
  <c r="H38" i="165"/>
  <c r="F38" i="165"/>
  <c r="E38" i="165"/>
  <c r="D38" i="165"/>
  <c r="C38" i="165"/>
  <c r="K37" i="165"/>
  <c r="I37" i="165"/>
  <c r="H37" i="165"/>
  <c r="F37" i="165"/>
  <c r="E37" i="165"/>
  <c r="D37" i="165"/>
  <c r="C37" i="165"/>
  <c r="K36" i="165"/>
  <c r="I36" i="165"/>
  <c r="H36" i="165"/>
  <c r="F36" i="165"/>
  <c r="E36" i="165"/>
  <c r="D36" i="165"/>
  <c r="C36" i="165"/>
  <c r="K35" i="165"/>
  <c r="I35" i="165"/>
  <c r="H35" i="165"/>
  <c r="F35" i="165"/>
  <c r="E35" i="165"/>
  <c r="D35" i="165"/>
  <c r="C35" i="165"/>
  <c r="K34" i="165"/>
  <c r="I34" i="165"/>
  <c r="H34" i="165"/>
  <c r="F34" i="165"/>
  <c r="E34" i="165"/>
  <c r="D34" i="165"/>
  <c r="C34" i="165"/>
  <c r="K33" i="165"/>
  <c r="I33" i="165"/>
  <c r="H33" i="165"/>
  <c r="F33" i="165"/>
  <c r="E33" i="165"/>
  <c r="D33" i="165"/>
  <c r="C33" i="165"/>
  <c r="K32" i="165"/>
  <c r="I32" i="165"/>
  <c r="H32" i="165"/>
  <c r="F32" i="165"/>
  <c r="E32" i="165"/>
  <c r="D32" i="165"/>
  <c r="C32" i="165"/>
  <c r="K31" i="165"/>
  <c r="I31" i="165"/>
  <c r="H31" i="165"/>
  <c r="F31" i="165"/>
  <c r="E31" i="165"/>
  <c r="D31" i="165"/>
  <c r="C31" i="165"/>
  <c r="K30" i="165"/>
  <c r="I30" i="165"/>
  <c r="H30" i="165"/>
  <c r="F30" i="165"/>
  <c r="E30" i="165"/>
  <c r="D30" i="165"/>
  <c r="C30" i="165"/>
  <c r="K29" i="165"/>
  <c r="I29" i="165"/>
  <c r="H29" i="165"/>
  <c r="F29" i="165"/>
  <c r="E29" i="165"/>
  <c r="D29" i="165"/>
  <c r="C29" i="165"/>
  <c r="K28" i="165"/>
  <c r="I28" i="165"/>
  <c r="H28" i="165"/>
  <c r="F28" i="165"/>
  <c r="E28" i="165"/>
  <c r="D28" i="165"/>
  <c r="C28" i="165"/>
  <c r="K27" i="165"/>
  <c r="I27" i="165"/>
  <c r="H27" i="165"/>
  <c r="F27" i="165"/>
  <c r="E27" i="165"/>
  <c r="D27" i="165"/>
  <c r="C27" i="165"/>
  <c r="K26" i="165"/>
  <c r="I26" i="165"/>
  <c r="H26" i="165"/>
  <c r="F26" i="165"/>
  <c r="E26" i="165"/>
  <c r="D26" i="165"/>
  <c r="C26" i="165"/>
  <c r="K25" i="165"/>
  <c r="I25" i="165"/>
  <c r="H25" i="165"/>
  <c r="F25" i="165"/>
  <c r="E25" i="165"/>
  <c r="D25" i="165"/>
  <c r="C25" i="165"/>
  <c r="K24" i="165"/>
  <c r="I24" i="165"/>
  <c r="H24" i="165"/>
  <c r="F24" i="165"/>
  <c r="E24" i="165"/>
  <c r="D24" i="165"/>
  <c r="C24" i="165"/>
  <c r="K23" i="165"/>
  <c r="I23" i="165"/>
  <c r="H23" i="165"/>
  <c r="F23" i="165"/>
  <c r="E23" i="165"/>
  <c r="D23" i="165"/>
  <c r="C23" i="165"/>
  <c r="K22" i="165"/>
  <c r="I22" i="165"/>
  <c r="H22" i="165"/>
  <c r="F22" i="165"/>
  <c r="E22" i="165"/>
  <c r="D22" i="165"/>
  <c r="C22" i="165"/>
  <c r="K21" i="165"/>
  <c r="I21" i="165"/>
  <c r="H21" i="165"/>
  <c r="F21" i="165"/>
  <c r="E21" i="165"/>
  <c r="D21" i="165"/>
  <c r="C21" i="165"/>
  <c r="K20" i="165"/>
  <c r="I20" i="165"/>
  <c r="H20" i="165"/>
  <c r="F20" i="165"/>
  <c r="E20" i="165"/>
  <c r="D20" i="165"/>
  <c r="C20" i="165"/>
  <c r="K19" i="165"/>
  <c r="I19" i="165"/>
  <c r="H19" i="165"/>
  <c r="F19" i="165"/>
  <c r="E19" i="165"/>
  <c r="D19" i="165"/>
  <c r="C19" i="165"/>
  <c r="K18" i="165"/>
  <c r="I18" i="165"/>
  <c r="H18" i="165"/>
  <c r="F18" i="165"/>
  <c r="E18" i="165"/>
  <c r="D18" i="165"/>
  <c r="C18" i="165"/>
  <c r="K17" i="165"/>
  <c r="I17" i="165"/>
  <c r="H17" i="165"/>
  <c r="F17" i="165"/>
  <c r="E17" i="165"/>
  <c r="D17" i="165"/>
  <c r="C17" i="165"/>
  <c r="K16" i="165"/>
  <c r="I16" i="165"/>
  <c r="H16" i="165"/>
  <c r="F16" i="165"/>
  <c r="E16" i="165"/>
  <c r="D16" i="165"/>
  <c r="C16" i="165"/>
  <c r="K15" i="165"/>
  <c r="I15" i="165"/>
  <c r="H15" i="165"/>
  <c r="F15" i="165"/>
  <c r="E15" i="165"/>
  <c r="D15" i="165"/>
  <c r="C15" i="165"/>
  <c r="K14" i="165"/>
  <c r="I14" i="165"/>
  <c r="H14" i="165"/>
  <c r="F14" i="165"/>
  <c r="E14" i="165"/>
  <c r="D14" i="165"/>
  <c r="C14" i="165"/>
  <c r="K13" i="165"/>
  <c r="I13" i="165"/>
  <c r="H13" i="165"/>
  <c r="F13" i="165"/>
  <c r="E13" i="165"/>
  <c r="D13" i="165"/>
  <c r="C13" i="165"/>
  <c r="K12" i="165"/>
  <c r="I12" i="165"/>
  <c r="H12" i="165"/>
  <c r="F12" i="165"/>
  <c r="E12" i="165"/>
  <c r="D12" i="165"/>
  <c r="C12" i="165"/>
  <c r="K11" i="165"/>
  <c r="I11" i="165"/>
  <c r="H11" i="165"/>
  <c r="F11" i="165"/>
  <c r="E11" i="165"/>
  <c r="D11" i="165"/>
  <c r="C11" i="165"/>
  <c r="K10" i="165"/>
  <c r="I10" i="165"/>
  <c r="H10" i="165"/>
  <c r="F10" i="165"/>
  <c r="E10" i="165"/>
  <c r="D10" i="165"/>
  <c r="C10" i="165"/>
  <c r="K9" i="165"/>
  <c r="I9" i="165"/>
  <c r="H9" i="165"/>
  <c r="F9" i="165"/>
  <c r="E9" i="165"/>
  <c r="D9" i="165"/>
  <c r="C9" i="165"/>
  <c r="K8" i="165"/>
  <c r="I8" i="165"/>
  <c r="H8" i="165"/>
  <c r="F8" i="165"/>
  <c r="E8" i="165"/>
  <c r="D8" i="165"/>
  <c r="C8" i="165"/>
  <c r="C57" i="164"/>
  <c r="K56" i="164"/>
  <c r="I56" i="164"/>
  <c r="H56" i="164"/>
  <c r="F56" i="164"/>
  <c r="E56" i="164"/>
  <c r="D56" i="164"/>
  <c r="C56" i="164"/>
  <c r="K55" i="164"/>
  <c r="I55" i="164"/>
  <c r="H55" i="164"/>
  <c r="F55" i="164"/>
  <c r="E55" i="164"/>
  <c r="D55" i="164"/>
  <c r="C55" i="164"/>
  <c r="K54" i="164"/>
  <c r="I54" i="164"/>
  <c r="H54" i="164"/>
  <c r="F54" i="164"/>
  <c r="E54" i="164"/>
  <c r="D54" i="164"/>
  <c r="C54" i="164"/>
  <c r="K53" i="164"/>
  <c r="I53" i="164"/>
  <c r="H53" i="164"/>
  <c r="F53" i="164"/>
  <c r="E53" i="164"/>
  <c r="D53" i="164"/>
  <c r="C53" i="164"/>
  <c r="K52" i="164"/>
  <c r="I52" i="164"/>
  <c r="H52" i="164"/>
  <c r="F52" i="164"/>
  <c r="E52" i="164"/>
  <c r="D52" i="164"/>
  <c r="C52" i="164"/>
  <c r="K51" i="164"/>
  <c r="I51" i="164"/>
  <c r="H51" i="164"/>
  <c r="F51" i="164"/>
  <c r="E51" i="164"/>
  <c r="D51" i="164"/>
  <c r="C51" i="164"/>
  <c r="K50" i="164"/>
  <c r="I50" i="164"/>
  <c r="H50" i="164"/>
  <c r="F50" i="164"/>
  <c r="E50" i="164"/>
  <c r="D50" i="164"/>
  <c r="C50" i="164"/>
  <c r="K49" i="164"/>
  <c r="I49" i="164"/>
  <c r="H49" i="164"/>
  <c r="F49" i="164"/>
  <c r="E49" i="164"/>
  <c r="D49" i="164"/>
  <c r="C49" i="164"/>
  <c r="K48" i="164"/>
  <c r="I48" i="164"/>
  <c r="H48" i="164"/>
  <c r="F48" i="164"/>
  <c r="E48" i="164"/>
  <c r="D48" i="164"/>
  <c r="C48" i="164"/>
  <c r="K47" i="164"/>
  <c r="I47" i="164"/>
  <c r="H47" i="164"/>
  <c r="F47" i="164"/>
  <c r="E47" i="164"/>
  <c r="D47" i="164"/>
  <c r="C47" i="164"/>
  <c r="K46" i="164"/>
  <c r="I46" i="164"/>
  <c r="H46" i="164"/>
  <c r="F46" i="164"/>
  <c r="E46" i="164"/>
  <c r="D46" i="164"/>
  <c r="C46" i="164"/>
  <c r="K45" i="164"/>
  <c r="I45" i="164"/>
  <c r="H45" i="164"/>
  <c r="F45" i="164"/>
  <c r="E45" i="164"/>
  <c r="D45" i="164"/>
  <c r="C45" i="164"/>
  <c r="K44" i="164"/>
  <c r="I44" i="164"/>
  <c r="H44" i="164"/>
  <c r="F44" i="164"/>
  <c r="E44" i="164"/>
  <c r="D44" i="164"/>
  <c r="C44" i="164"/>
  <c r="K43" i="164"/>
  <c r="I43" i="164"/>
  <c r="H43" i="164"/>
  <c r="F43" i="164"/>
  <c r="E43" i="164"/>
  <c r="D43" i="164"/>
  <c r="C43" i="164"/>
  <c r="K42" i="164"/>
  <c r="I42" i="164"/>
  <c r="H42" i="164"/>
  <c r="F42" i="164"/>
  <c r="E42" i="164"/>
  <c r="D42" i="164"/>
  <c r="C42" i="164"/>
  <c r="K41" i="164"/>
  <c r="I41" i="164"/>
  <c r="H41" i="164"/>
  <c r="F41" i="164"/>
  <c r="E41" i="164"/>
  <c r="D41" i="164"/>
  <c r="C41" i="164"/>
  <c r="K40" i="164"/>
  <c r="I40" i="164"/>
  <c r="H40" i="164"/>
  <c r="F40" i="164"/>
  <c r="E40" i="164"/>
  <c r="D40" i="164"/>
  <c r="C40" i="164"/>
  <c r="K39" i="164"/>
  <c r="I39" i="164"/>
  <c r="H39" i="164"/>
  <c r="F39" i="164"/>
  <c r="E39" i="164"/>
  <c r="D39" i="164"/>
  <c r="C39" i="164"/>
  <c r="K38" i="164"/>
  <c r="I38" i="164"/>
  <c r="H38" i="164"/>
  <c r="F38" i="164"/>
  <c r="E38" i="164"/>
  <c r="D38" i="164"/>
  <c r="C38" i="164"/>
  <c r="K37" i="164"/>
  <c r="I37" i="164"/>
  <c r="H37" i="164"/>
  <c r="F37" i="164"/>
  <c r="E37" i="164"/>
  <c r="D37" i="164"/>
  <c r="C37" i="164"/>
  <c r="K36" i="164"/>
  <c r="I36" i="164"/>
  <c r="H36" i="164"/>
  <c r="F36" i="164"/>
  <c r="E36" i="164"/>
  <c r="D36" i="164"/>
  <c r="C36" i="164"/>
  <c r="K35" i="164"/>
  <c r="I35" i="164"/>
  <c r="H35" i="164"/>
  <c r="F35" i="164"/>
  <c r="E35" i="164"/>
  <c r="D35" i="164"/>
  <c r="C35" i="164"/>
  <c r="K34" i="164"/>
  <c r="I34" i="164"/>
  <c r="H34" i="164"/>
  <c r="F34" i="164"/>
  <c r="E34" i="164"/>
  <c r="D34" i="164"/>
  <c r="C34" i="164"/>
  <c r="K33" i="164"/>
  <c r="I33" i="164"/>
  <c r="H33" i="164"/>
  <c r="F33" i="164"/>
  <c r="E33" i="164"/>
  <c r="D33" i="164"/>
  <c r="C33" i="164"/>
  <c r="K32" i="164"/>
  <c r="I32" i="164"/>
  <c r="H32" i="164"/>
  <c r="F32" i="164"/>
  <c r="E32" i="164"/>
  <c r="D32" i="164"/>
  <c r="C32" i="164"/>
  <c r="K31" i="164"/>
  <c r="I31" i="164"/>
  <c r="H31" i="164"/>
  <c r="F31" i="164"/>
  <c r="E31" i="164"/>
  <c r="D31" i="164"/>
  <c r="C31" i="164"/>
  <c r="K30" i="164"/>
  <c r="I30" i="164"/>
  <c r="H30" i="164"/>
  <c r="F30" i="164"/>
  <c r="E30" i="164"/>
  <c r="D30" i="164"/>
  <c r="C30" i="164"/>
  <c r="K29" i="164"/>
  <c r="I29" i="164"/>
  <c r="H29" i="164"/>
  <c r="F29" i="164"/>
  <c r="E29" i="164"/>
  <c r="D29" i="164"/>
  <c r="C29" i="164"/>
  <c r="K28" i="164"/>
  <c r="I28" i="164"/>
  <c r="H28" i="164"/>
  <c r="F28" i="164"/>
  <c r="E28" i="164"/>
  <c r="D28" i="164"/>
  <c r="C28" i="164"/>
  <c r="K27" i="164"/>
  <c r="I27" i="164"/>
  <c r="H27" i="164"/>
  <c r="F27" i="164"/>
  <c r="E27" i="164"/>
  <c r="D27" i="164"/>
  <c r="C27" i="164"/>
  <c r="K26" i="164"/>
  <c r="I26" i="164"/>
  <c r="H26" i="164"/>
  <c r="F26" i="164"/>
  <c r="E26" i="164"/>
  <c r="D26" i="164"/>
  <c r="C26" i="164"/>
  <c r="K25" i="164"/>
  <c r="I25" i="164"/>
  <c r="H25" i="164"/>
  <c r="F25" i="164"/>
  <c r="E25" i="164"/>
  <c r="D25" i="164"/>
  <c r="C25" i="164"/>
  <c r="K24" i="164"/>
  <c r="I24" i="164"/>
  <c r="H24" i="164"/>
  <c r="F24" i="164"/>
  <c r="E24" i="164"/>
  <c r="D24" i="164"/>
  <c r="C24" i="164"/>
  <c r="K23" i="164"/>
  <c r="I23" i="164"/>
  <c r="H23" i="164"/>
  <c r="F23" i="164"/>
  <c r="E23" i="164"/>
  <c r="D23" i="164"/>
  <c r="C23" i="164"/>
  <c r="K22" i="164"/>
  <c r="I22" i="164"/>
  <c r="H22" i="164"/>
  <c r="F22" i="164"/>
  <c r="E22" i="164"/>
  <c r="D22" i="164"/>
  <c r="C22" i="164"/>
  <c r="K21" i="164"/>
  <c r="I21" i="164"/>
  <c r="H21" i="164"/>
  <c r="F21" i="164"/>
  <c r="E21" i="164"/>
  <c r="D21" i="164"/>
  <c r="C21" i="164"/>
  <c r="K20" i="164"/>
  <c r="I20" i="164"/>
  <c r="H20" i="164"/>
  <c r="F20" i="164"/>
  <c r="E20" i="164"/>
  <c r="D20" i="164"/>
  <c r="C20" i="164"/>
  <c r="K19" i="164"/>
  <c r="I19" i="164"/>
  <c r="H19" i="164"/>
  <c r="F19" i="164"/>
  <c r="E19" i="164"/>
  <c r="D19" i="164"/>
  <c r="C19" i="164"/>
  <c r="K18" i="164"/>
  <c r="I18" i="164"/>
  <c r="H18" i="164"/>
  <c r="F18" i="164"/>
  <c r="E18" i="164"/>
  <c r="D18" i="164"/>
  <c r="C18" i="164"/>
  <c r="K17" i="164"/>
  <c r="I17" i="164"/>
  <c r="H17" i="164"/>
  <c r="F17" i="164"/>
  <c r="E17" i="164"/>
  <c r="D17" i="164"/>
  <c r="C17" i="164"/>
  <c r="K16" i="164"/>
  <c r="I16" i="164"/>
  <c r="H16" i="164"/>
  <c r="F16" i="164"/>
  <c r="E16" i="164"/>
  <c r="D16" i="164"/>
  <c r="C16" i="164"/>
  <c r="K15" i="164"/>
  <c r="I15" i="164"/>
  <c r="H15" i="164"/>
  <c r="F15" i="164"/>
  <c r="E15" i="164"/>
  <c r="D15" i="164"/>
  <c r="C15" i="164"/>
  <c r="K14" i="164"/>
  <c r="I14" i="164"/>
  <c r="H14" i="164"/>
  <c r="F14" i="164"/>
  <c r="E14" i="164"/>
  <c r="D14" i="164"/>
  <c r="C14" i="164"/>
  <c r="K13" i="164"/>
  <c r="I13" i="164"/>
  <c r="H13" i="164"/>
  <c r="F13" i="164"/>
  <c r="E13" i="164"/>
  <c r="D13" i="164"/>
  <c r="C13" i="164"/>
  <c r="K12" i="164"/>
  <c r="I12" i="164"/>
  <c r="H12" i="164"/>
  <c r="F12" i="164"/>
  <c r="E12" i="164"/>
  <c r="D12" i="164"/>
  <c r="C12" i="164"/>
  <c r="K11" i="164"/>
  <c r="I11" i="164"/>
  <c r="H11" i="164"/>
  <c r="F11" i="164"/>
  <c r="E11" i="164"/>
  <c r="D11" i="164"/>
  <c r="C11" i="164"/>
  <c r="K10" i="164"/>
  <c r="I10" i="164"/>
  <c r="H10" i="164"/>
  <c r="F10" i="164"/>
  <c r="E10" i="164"/>
  <c r="D10" i="164"/>
  <c r="C10" i="164"/>
  <c r="K9" i="164"/>
  <c r="I9" i="164"/>
  <c r="H9" i="164"/>
  <c r="F9" i="164"/>
  <c r="E9" i="164"/>
  <c r="D9" i="164"/>
  <c r="C9" i="164"/>
  <c r="K8" i="164"/>
  <c r="I8" i="164"/>
  <c r="H8" i="164"/>
  <c r="F8" i="164"/>
  <c r="E8" i="164"/>
  <c r="D8" i="164"/>
  <c r="C8" i="164"/>
  <c r="C57" i="163"/>
  <c r="K56" i="163"/>
  <c r="I56" i="163"/>
  <c r="H56" i="163"/>
  <c r="F56" i="163"/>
  <c r="E56" i="163"/>
  <c r="D56" i="163"/>
  <c r="C56" i="163"/>
  <c r="K55" i="163"/>
  <c r="I55" i="163"/>
  <c r="H55" i="163"/>
  <c r="F55" i="163"/>
  <c r="E55" i="163"/>
  <c r="D55" i="163"/>
  <c r="C55" i="163"/>
  <c r="K54" i="163"/>
  <c r="I54" i="163"/>
  <c r="H54" i="163"/>
  <c r="F54" i="163"/>
  <c r="E54" i="163"/>
  <c r="D54" i="163"/>
  <c r="C54" i="163"/>
  <c r="K53" i="163"/>
  <c r="I53" i="163"/>
  <c r="H53" i="163"/>
  <c r="F53" i="163"/>
  <c r="E53" i="163"/>
  <c r="D53" i="163"/>
  <c r="C53" i="163"/>
  <c r="K52" i="163"/>
  <c r="I52" i="163"/>
  <c r="H52" i="163"/>
  <c r="F52" i="163"/>
  <c r="E52" i="163"/>
  <c r="D52" i="163"/>
  <c r="C52" i="163"/>
  <c r="K51" i="163"/>
  <c r="I51" i="163"/>
  <c r="H51" i="163"/>
  <c r="F51" i="163"/>
  <c r="E51" i="163"/>
  <c r="D51" i="163"/>
  <c r="C51" i="163"/>
  <c r="K50" i="163"/>
  <c r="I50" i="163"/>
  <c r="H50" i="163"/>
  <c r="F50" i="163"/>
  <c r="E50" i="163"/>
  <c r="D50" i="163"/>
  <c r="C50" i="163"/>
  <c r="K49" i="163"/>
  <c r="I49" i="163"/>
  <c r="H49" i="163"/>
  <c r="F49" i="163"/>
  <c r="E49" i="163"/>
  <c r="D49" i="163"/>
  <c r="C49" i="163"/>
  <c r="K48" i="163"/>
  <c r="I48" i="163"/>
  <c r="H48" i="163"/>
  <c r="F48" i="163"/>
  <c r="E48" i="163"/>
  <c r="D48" i="163"/>
  <c r="C48" i="163"/>
  <c r="K47" i="163"/>
  <c r="I47" i="163"/>
  <c r="H47" i="163"/>
  <c r="F47" i="163"/>
  <c r="E47" i="163"/>
  <c r="D47" i="163"/>
  <c r="C47" i="163"/>
  <c r="K46" i="163"/>
  <c r="I46" i="163"/>
  <c r="H46" i="163"/>
  <c r="F46" i="163"/>
  <c r="E46" i="163"/>
  <c r="D46" i="163"/>
  <c r="C46" i="163"/>
  <c r="K45" i="163"/>
  <c r="I45" i="163"/>
  <c r="H45" i="163"/>
  <c r="F45" i="163"/>
  <c r="E45" i="163"/>
  <c r="D45" i="163"/>
  <c r="C45" i="163"/>
  <c r="K44" i="163"/>
  <c r="I44" i="163"/>
  <c r="H44" i="163"/>
  <c r="F44" i="163"/>
  <c r="E44" i="163"/>
  <c r="D44" i="163"/>
  <c r="C44" i="163"/>
  <c r="K43" i="163"/>
  <c r="I43" i="163"/>
  <c r="H43" i="163"/>
  <c r="F43" i="163"/>
  <c r="E43" i="163"/>
  <c r="D43" i="163"/>
  <c r="C43" i="163"/>
  <c r="K42" i="163"/>
  <c r="I42" i="163"/>
  <c r="H42" i="163"/>
  <c r="F42" i="163"/>
  <c r="E42" i="163"/>
  <c r="D42" i="163"/>
  <c r="C42" i="163"/>
  <c r="K41" i="163"/>
  <c r="I41" i="163"/>
  <c r="H41" i="163"/>
  <c r="F41" i="163"/>
  <c r="E41" i="163"/>
  <c r="D41" i="163"/>
  <c r="C41" i="163"/>
  <c r="K40" i="163"/>
  <c r="I40" i="163"/>
  <c r="H40" i="163"/>
  <c r="F40" i="163"/>
  <c r="E40" i="163"/>
  <c r="D40" i="163"/>
  <c r="C40" i="163"/>
  <c r="K39" i="163"/>
  <c r="I39" i="163"/>
  <c r="H39" i="163"/>
  <c r="F39" i="163"/>
  <c r="E39" i="163"/>
  <c r="D39" i="163"/>
  <c r="C39" i="163"/>
  <c r="K38" i="163"/>
  <c r="I38" i="163"/>
  <c r="H38" i="163"/>
  <c r="F38" i="163"/>
  <c r="E38" i="163"/>
  <c r="D38" i="163"/>
  <c r="C38" i="163"/>
  <c r="K37" i="163"/>
  <c r="I37" i="163"/>
  <c r="H37" i="163"/>
  <c r="F37" i="163"/>
  <c r="E37" i="163"/>
  <c r="D37" i="163"/>
  <c r="C37" i="163"/>
  <c r="K36" i="163"/>
  <c r="I36" i="163"/>
  <c r="H36" i="163"/>
  <c r="F36" i="163"/>
  <c r="E36" i="163"/>
  <c r="D36" i="163"/>
  <c r="C36" i="163"/>
  <c r="K35" i="163"/>
  <c r="I35" i="163"/>
  <c r="H35" i="163"/>
  <c r="F35" i="163"/>
  <c r="E35" i="163"/>
  <c r="D35" i="163"/>
  <c r="C35" i="163"/>
  <c r="K34" i="163"/>
  <c r="I34" i="163"/>
  <c r="H34" i="163"/>
  <c r="F34" i="163"/>
  <c r="E34" i="163"/>
  <c r="D34" i="163"/>
  <c r="C34" i="163"/>
  <c r="K33" i="163"/>
  <c r="I33" i="163"/>
  <c r="H33" i="163"/>
  <c r="F33" i="163"/>
  <c r="E33" i="163"/>
  <c r="D33" i="163"/>
  <c r="C33" i="163"/>
  <c r="K32" i="163"/>
  <c r="I32" i="163"/>
  <c r="H32" i="163"/>
  <c r="F32" i="163"/>
  <c r="E32" i="163"/>
  <c r="D32" i="163"/>
  <c r="C32" i="163"/>
  <c r="K31" i="163"/>
  <c r="I31" i="163"/>
  <c r="H31" i="163"/>
  <c r="F31" i="163"/>
  <c r="E31" i="163"/>
  <c r="D31" i="163"/>
  <c r="C31" i="163"/>
  <c r="K30" i="163"/>
  <c r="I30" i="163"/>
  <c r="H30" i="163"/>
  <c r="F30" i="163"/>
  <c r="E30" i="163"/>
  <c r="D30" i="163"/>
  <c r="C30" i="163"/>
  <c r="K29" i="163"/>
  <c r="I29" i="163"/>
  <c r="H29" i="163"/>
  <c r="F29" i="163"/>
  <c r="E29" i="163"/>
  <c r="D29" i="163"/>
  <c r="C29" i="163"/>
  <c r="K28" i="163"/>
  <c r="I28" i="163"/>
  <c r="H28" i="163"/>
  <c r="F28" i="163"/>
  <c r="E28" i="163"/>
  <c r="D28" i="163"/>
  <c r="C28" i="163"/>
  <c r="K27" i="163"/>
  <c r="I27" i="163"/>
  <c r="H27" i="163"/>
  <c r="F27" i="163"/>
  <c r="E27" i="163"/>
  <c r="D27" i="163"/>
  <c r="C27" i="163"/>
  <c r="K26" i="163"/>
  <c r="I26" i="163"/>
  <c r="H26" i="163"/>
  <c r="F26" i="163"/>
  <c r="E26" i="163"/>
  <c r="D26" i="163"/>
  <c r="C26" i="163"/>
  <c r="K25" i="163"/>
  <c r="I25" i="163"/>
  <c r="H25" i="163"/>
  <c r="F25" i="163"/>
  <c r="E25" i="163"/>
  <c r="D25" i="163"/>
  <c r="C25" i="163"/>
  <c r="K24" i="163"/>
  <c r="I24" i="163"/>
  <c r="H24" i="163"/>
  <c r="F24" i="163"/>
  <c r="E24" i="163"/>
  <c r="D24" i="163"/>
  <c r="C24" i="163"/>
  <c r="K23" i="163"/>
  <c r="I23" i="163"/>
  <c r="H23" i="163"/>
  <c r="F23" i="163"/>
  <c r="E23" i="163"/>
  <c r="D23" i="163"/>
  <c r="C23" i="163"/>
  <c r="K22" i="163"/>
  <c r="I22" i="163"/>
  <c r="H22" i="163"/>
  <c r="F22" i="163"/>
  <c r="E22" i="163"/>
  <c r="D22" i="163"/>
  <c r="C22" i="163"/>
  <c r="K21" i="163"/>
  <c r="I21" i="163"/>
  <c r="H21" i="163"/>
  <c r="F21" i="163"/>
  <c r="E21" i="163"/>
  <c r="D21" i="163"/>
  <c r="C21" i="163"/>
  <c r="K20" i="163"/>
  <c r="I20" i="163"/>
  <c r="H20" i="163"/>
  <c r="F20" i="163"/>
  <c r="E20" i="163"/>
  <c r="D20" i="163"/>
  <c r="C20" i="163"/>
  <c r="K19" i="163"/>
  <c r="I19" i="163"/>
  <c r="H19" i="163"/>
  <c r="F19" i="163"/>
  <c r="E19" i="163"/>
  <c r="D19" i="163"/>
  <c r="C19" i="163"/>
  <c r="K18" i="163"/>
  <c r="I18" i="163"/>
  <c r="H18" i="163"/>
  <c r="F18" i="163"/>
  <c r="E18" i="163"/>
  <c r="D18" i="163"/>
  <c r="C18" i="163"/>
  <c r="K17" i="163"/>
  <c r="I17" i="163"/>
  <c r="H17" i="163"/>
  <c r="F17" i="163"/>
  <c r="E17" i="163"/>
  <c r="D17" i="163"/>
  <c r="C17" i="163"/>
  <c r="K16" i="163"/>
  <c r="I16" i="163"/>
  <c r="H16" i="163"/>
  <c r="F16" i="163"/>
  <c r="E16" i="163"/>
  <c r="D16" i="163"/>
  <c r="C16" i="163"/>
  <c r="K15" i="163"/>
  <c r="I15" i="163"/>
  <c r="H15" i="163"/>
  <c r="F15" i="163"/>
  <c r="E15" i="163"/>
  <c r="D15" i="163"/>
  <c r="C15" i="163"/>
  <c r="K14" i="163"/>
  <c r="I14" i="163"/>
  <c r="H14" i="163"/>
  <c r="F14" i="163"/>
  <c r="E14" i="163"/>
  <c r="D14" i="163"/>
  <c r="C14" i="163"/>
  <c r="K13" i="163"/>
  <c r="I13" i="163"/>
  <c r="H13" i="163"/>
  <c r="F13" i="163"/>
  <c r="E13" i="163"/>
  <c r="D13" i="163"/>
  <c r="C13" i="163"/>
  <c r="K12" i="163"/>
  <c r="I12" i="163"/>
  <c r="H12" i="163"/>
  <c r="F12" i="163"/>
  <c r="E12" i="163"/>
  <c r="D12" i="163"/>
  <c r="C12" i="163"/>
  <c r="K11" i="163"/>
  <c r="I11" i="163"/>
  <c r="H11" i="163"/>
  <c r="F11" i="163"/>
  <c r="E11" i="163"/>
  <c r="D11" i="163"/>
  <c r="C11" i="163"/>
  <c r="K10" i="163"/>
  <c r="I10" i="163"/>
  <c r="H10" i="163"/>
  <c r="F10" i="163"/>
  <c r="E10" i="163"/>
  <c r="D10" i="163"/>
  <c r="C10" i="163"/>
  <c r="K9" i="163"/>
  <c r="I9" i="163"/>
  <c r="H9" i="163"/>
  <c r="F9" i="163"/>
  <c r="E9" i="163"/>
  <c r="D9" i="163"/>
  <c r="C9" i="163"/>
  <c r="K8" i="163"/>
  <c r="I8" i="163"/>
  <c r="H8" i="163"/>
  <c r="F8" i="163"/>
  <c r="E8" i="163"/>
  <c r="D8" i="163"/>
  <c r="C8" i="163"/>
  <c r="C57" i="162"/>
  <c r="K56" i="162"/>
  <c r="I56" i="162"/>
  <c r="H56" i="162"/>
  <c r="F56" i="162"/>
  <c r="E56" i="162"/>
  <c r="D56" i="162"/>
  <c r="C56" i="162"/>
  <c r="K55" i="162"/>
  <c r="I55" i="162"/>
  <c r="H55" i="162"/>
  <c r="F55" i="162"/>
  <c r="E55" i="162"/>
  <c r="D55" i="162"/>
  <c r="C55" i="162"/>
  <c r="K54" i="162"/>
  <c r="I54" i="162"/>
  <c r="H54" i="162"/>
  <c r="F54" i="162"/>
  <c r="E54" i="162"/>
  <c r="D54" i="162"/>
  <c r="C54" i="162"/>
  <c r="K53" i="162"/>
  <c r="I53" i="162"/>
  <c r="H53" i="162"/>
  <c r="F53" i="162"/>
  <c r="E53" i="162"/>
  <c r="D53" i="162"/>
  <c r="C53" i="162"/>
  <c r="K52" i="162"/>
  <c r="I52" i="162"/>
  <c r="H52" i="162"/>
  <c r="F52" i="162"/>
  <c r="E52" i="162"/>
  <c r="D52" i="162"/>
  <c r="C52" i="162"/>
  <c r="K51" i="162"/>
  <c r="I51" i="162"/>
  <c r="H51" i="162"/>
  <c r="F51" i="162"/>
  <c r="E51" i="162"/>
  <c r="D51" i="162"/>
  <c r="C51" i="162"/>
  <c r="K50" i="162"/>
  <c r="I50" i="162"/>
  <c r="H50" i="162"/>
  <c r="F50" i="162"/>
  <c r="E50" i="162"/>
  <c r="D50" i="162"/>
  <c r="C50" i="162"/>
  <c r="K49" i="162"/>
  <c r="I49" i="162"/>
  <c r="H49" i="162"/>
  <c r="F49" i="162"/>
  <c r="E49" i="162"/>
  <c r="D49" i="162"/>
  <c r="C49" i="162"/>
  <c r="K48" i="162"/>
  <c r="I48" i="162"/>
  <c r="H48" i="162"/>
  <c r="F48" i="162"/>
  <c r="E48" i="162"/>
  <c r="D48" i="162"/>
  <c r="C48" i="162"/>
  <c r="K47" i="162"/>
  <c r="I47" i="162"/>
  <c r="H47" i="162"/>
  <c r="F47" i="162"/>
  <c r="E47" i="162"/>
  <c r="D47" i="162"/>
  <c r="C47" i="162"/>
  <c r="K45" i="162"/>
  <c r="I45" i="162"/>
  <c r="H45" i="162"/>
  <c r="F45" i="162"/>
  <c r="E45" i="162"/>
  <c r="D45" i="162"/>
  <c r="C45" i="162"/>
  <c r="K43" i="162"/>
  <c r="I43" i="162"/>
  <c r="H43" i="162"/>
  <c r="F43" i="162"/>
  <c r="E43" i="162"/>
  <c r="D43" i="162"/>
  <c r="C43" i="162"/>
  <c r="K44" i="162"/>
  <c r="I44" i="162"/>
  <c r="E44" i="162"/>
  <c r="D44" i="162"/>
  <c r="C44" i="162"/>
  <c r="K42" i="162"/>
  <c r="I42" i="162"/>
  <c r="H42" i="162"/>
  <c r="F42" i="162"/>
  <c r="E42" i="162"/>
  <c r="D42" i="162"/>
  <c r="C42" i="162"/>
  <c r="K41" i="162"/>
  <c r="I41" i="162"/>
  <c r="H41" i="162"/>
  <c r="F41" i="162"/>
  <c r="E41" i="162"/>
  <c r="D41" i="162"/>
  <c r="C41" i="162"/>
  <c r="K40" i="162"/>
  <c r="I40" i="162"/>
  <c r="H40" i="162"/>
  <c r="F40" i="162"/>
  <c r="E40" i="162"/>
  <c r="D40" i="162"/>
  <c r="C40" i="162"/>
  <c r="K39" i="162"/>
  <c r="I39" i="162"/>
  <c r="H39" i="162"/>
  <c r="F39" i="162"/>
  <c r="E39" i="162"/>
  <c r="D39" i="162"/>
  <c r="C39" i="162"/>
  <c r="K38" i="162"/>
  <c r="I38" i="162"/>
  <c r="H38" i="162"/>
  <c r="F38" i="162"/>
  <c r="E38" i="162"/>
  <c r="D38" i="162"/>
  <c r="C38" i="162"/>
  <c r="K37" i="162"/>
  <c r="I37" i="162"/>
  <c r="H37" i="162"/>
  <c r="F37" i="162"/>
  <c r="E37" i="162"/>
  <c r="D37" i="162"/>
  <c r="C37" i="162"/>
  <c r="K36" i="162"/>
  <c r="I36" i="162"/>
  <c r="H36" i="162"/>
  <c r="F36" i="162"/>
  <c r="E36" i="162"/>
  <c r="D36" i="162"/>
  <c r="C36" i="162"/>
  <c r="K35" i="162"/>
  <c r="I35" i="162"/>
  <c r="H35" i="162"/>
  <c r="F35" i="162"/>
  <c r="E35" i="162"/>
  <c r="D35" i="162"/>
  <c r="C35" i="162"/>
  <c r="K34" i="162"/>
  <c r="I34" i="162"/>
  <c r="H34" i="162"/>
  <c r="F34" i="162"/>
  <c r="E34" i="162"/>
  <c r="D34" i="162"/>
  <c r="C34" i="162"/>
  <c r="K33" i="162"/>
  <c r="I33" i="162"/>
  <c r="H33" i="162"/>
  <c r="F33" i="162"/>
  <c r="E33" i="162"/>
  <c r="D33" i="162"/>
  <c r="C33" i="162"/>
  <c r="K32" i="162"/>
  <c r="I32" i="162"/>
  <c r="H32" i="162"/>
  <c r="F32" i="162"/>
  <c r="E32" i="162"/>
  <c r="D32" i="162"/>
  <c r="C32" i="162"/>
  <c r="K31" i="162"/>
  <c r="I31" i="162"/>
  <c r="H31" i="162"/>
  <c r="F31" i="162"/>
  <c r="E31" i="162"/>
  <c r="D31" i="162"/>
  <c r="C31" i="162"/>
  <c r="K30" i="162"/>
  <c r="I30" i="162"/>
  <c r="H30" i="162"/>
  <c r="F30" i="162"/>
  <c r="E30" i="162"/>
  <c r="D30" i="162"/>
  <c r="C30" i="162"/>
  <c r="K29" i="162"/>
  <c r="I29" i="162"/>
  <c r="H29" i="162"/>
  <c r="F29" i="162"/>
  <c r="E29" i="162"/>
  <c r="C29" i="162"/>
  <c r="K28" i="162"/>
  <c r="I28" i="162"/>
  <c r="H28" i="162"/>
  <c r="F28" i="162"/>
  <c r="E28" i="162"/>
  <c r="D28" i="162"/>
  <c r="C28" i="162"/>
  <c r="K27" i="162"/>
  <c r="I27" i="162"/>
  <c r="H27" i="162"/>
  <c r="F27" i="162"/>
  <c r="E27" i="162"/>
  <c r="D27" i="162"/>
  <c r="C27" i="162"/>
  <c r="K26" i="162"/>
  <c r="I26" i="162"/>
  <c r="H26" i="162"/>
  <c r="F26" i="162"/>
  <c r="E26" i="162"/>
  <c r="D26" i="162"/>
  <c r="C26" i="162"/>
  <c r="K25" i="162"/>
  <c r="I25" i="162"/>
  <c r="H25" i="162"/>
  <c r="F25" i="162"/>
  <c r="E25" i="162"/>
  <c r="D25" i="162"/>
  <c r="C25" i="162"/>
  <c r="K24" i="162"/>
  <c r="I24" i="162"/>
  <c r="H24" i="162"/>
  <c r="F24" i="162"/>
  <c r="E24" i="162"/>
  <c r="D24" i="162"/>
  <c r="C24" i="162"/>
  <c r="K23" i="162"/>
  <c r="I23" i="162"/>
  <c r="H23" i="162"/>
  <c r="F23" i="162"/>
  <c r="E23" i="162"/>
  <c r="D23" i="162"/>
  <c r="C23" i="162"/>
  <c r="K22" i="162"/>
  <c r="I22" i="162"/>
  <c r="H22" i="162"/>
  <c r="F22" i="162"/>
  <c r="E22" i="162"/>
  <c r="D22" i="162"/>
  <c r="C22" i="162"/>
  <c r="K21" i="162"/>
  <c r="I21" i="162"/>
  <c r="H21" i="162"/>
  <c r="F21" i="162"/>
  <c r="E21" i="162"/>
  <c r="D21" i="162"/>
  <c r="C21" i="162"/>
  <c r="K20" i="162"/>
  <c r="I20" i="162"/>
  <c r="H20" i="162"/>
  <c r="F20" i="162"/>
  <c r="E20" i="162"/>
  <c r="D20" i="162"/>
  <c r="C20" i="162"/>
  <c r="K19" i="162"/>
  <c r="I19" i="162"/>
  <c r="H19" i="162"/>
  <c r="F19" i="162"/>
  <c r="E19" i="162"/>
  <c r="D19" i="162"/>
  <c r="C19" i="162"/>
  <c r="K18" i="162"/>
  <c r="I18" i="162"/>
  <c r="H18" i="162"/>
  <c r="F18" i="162"/>
  <c r="E18" i="162"/>
  <c r="D18" i="162"/>
  <c r="C18" i="162"/>
  <c r="K17" i="162"/>
  <c r="I17" i="162"/>
  <c r="H17" i="162"/>
  <c r="F17" i="162"/>
  <c r="E17" i="162"/>
  <c r="D17" i="162"/>
  <c r="C17" i="162"/>
  <c r="K16" i="162"/>
  <c r="I16" i="162"/>
  <c r="H16" i="162"/>
  <c r="F16" i="162"/>
  <c r="E16" i="162"/>
  <c r="D16" i="162"/>
  <c r="C16" i="162"/>
  <c r="K15" i="162"/>
  <c r="I15" i="162"/>
  <c r="H15" i="162"/>
  <c r="F15" i="162"/>
  <c r="E15" i="162"/>
  <c r="D15" i="162"/>
  <c r="C15" i="162"/>
  <c r="K14" i="162"/>
  <c r="I14" i="162"/>
  <c r="H14" i="162"/>
  <c r="F14" i="162"/>
  <c r="E14" i="162"/>
  <c r="D14" i="162"/>
  <c r="C14" i="162"/>
  <c r="K13" i="162"/>
  <c r="I13" i="162"/>
  <c r="H13" i="162"/>
  <c r="F13" i="162"/>
  <c r="E13" i="162"/>
  <c r="D13" i="162"/>
  <c r="C13" i="162"/>
  <c r="K12" i="162"/>
  <c r="I12" i="162"/>
  <c r="H12" i="162"/>
  <c r="F12" i="162"/>
  <c r="E12" i="162"/>
  <c r="D12" i="162"/>
  <c r="C12" i="162"/>
  <c r="K11" i="162"/>
  <c r="I11" i="162"/>
  <c r="H11" i="162"/>
  <c r="F11" i="162"/>
  <c r="E11" i="162"/>
  <c r="D11" i="162"/>
  <c r="C11" i="162"/>
  <c r="K9" i="162"/>
  <c r="I9" i="162"/>
  <c r="H9" i="162"/>
  <c r="F9" i="162"/>
  <c r="E9" i="162"/>
  <c r="D9" i="162"/>
  <c r="C9" i="162"/>
  <c r="K8" i="162"/>
  <c r="I8" i="162"/>
  <c r="H8" i="162"/>
  <c r="F8" i="162"/>
  <c r="E8" i="162"/>
  <c r="D8" i="162"/>
  <c r="C8" i="162"/>
  <c r="C57" i="161"/>
  <c r="K56" i="161"/>
  <c r="I56" i="161"/>
  <c r="H56" i="161"/>
  <c r="F56" i="161"/>
  <c r="E56" i="161"/>
  <c r="D56" i="161"/>
  <c r="C56" i="161"/>
  <c r="K55" i="161"/>
  <c r="I55" i="161"/>
  <c r="H55" i="161"/>
  <c r="F55" i="161"/>
  <c r="E55" i="161"/>
  <c r="D55" i="161"/>
  <c r="C55" i="161"/>
  <c r="K54" i="161"/>
  <c r="I54" i="161"/>
  <c r="H54" i="161"/>
  <c r="F54" i="161"/>
  <c r="E54" i="161"/>
  <c r="D54" i="161"/>
  <c r="C54" i="161"/>
  <c r="K53" i="161"/>
  <c r="I53" i="161"/>
  <c r="H53" i="161"/>
  <c r="F53" i="161"/>
  <c r="E53" i="161"/>
  <c r="D53" i="161"/>
  <c r="C53" i="161"/>
  <c r="K52" i="161"/>
  <c r="I52" i="161"/>
  <c r="H52" i="161"/>
  <c r="F52" i="161"/>
  <c r="E52" i="161"/>
  <c r="D52" i="161"/>
  <c r="C52" i="161"/>
  <c r="K51" i="161"/>
  <c r="I51" i="161"/>
  <c r="H51" i="161"/>
  <c r="F51" i="161"/>
  <c r="E51" i="161"/>
  <c r="D51" i="161"/>
  <c r="C51" i="161"/>
  <c r="K50" i="161"/>
  <c r="I50" i="161"/>
  <c r="H50" i="161"/>
  <c r="F50" i="161"/>
  <c r="E50" i="161"/>
  <c r="D50" i="161"/>
  <c r="C50" i="161"/>
  <c r="K49" i="161"/>
  <c r="I49" i="161"/>
  <c r="H49" i="161"/>
  <c r="F49" i="161"/>
  <c r="E49" i="161"/>
  <c r="D49" i="161"/>
  <c r="C49" i="161"/>
  <c r="K48" i="161"/>
  <c r="I48" i="161"/>
  <c r="H48" i="161"/>
  <c r="F48" i="161"/>
  <c r="E48" i="161"/>
  <c r="D48" i="161"/>
  <c r="C48" i="161"/>
  <c r="K47" i="161"/>
  <c r="I47" i="161"/>
  <c r="H47" i="161"/>
  <c r="F47" i="161"/>
  <c r="E47" i="161"/>
  <c r="D47" i="161"/>
  <c r="C47" i="161"/>
  <c r="K46" i="161"/>
  <c r="I46" i="161"/>
  <c r="H46" i="161"/>
  <c r="F46" i="161"/>
  <c r="E46" i="161"/>
  <c r="D46" i="161"/>
  <c r="C46" i="161"/>
  <c r="K45" i="161"/>
  <c r="I45" i="161"/>
  <c r="H45" i="161"/>
  <c r="F45" i="161"/>
  <c r="E45" i="161"/>
  <c r="D45" i="161"/>
  <c r="C45" i="161"/>
  <c r="K44" i="161"/>
  <c r="I44" i="161"/>
  <c r="H44" i="161"/>
  <c r="F44" i="161"/>
  <c r="E44" i="161"/>
  <c r="D44" i="161"/>
  <c r="C44" i="161"/>
  <c r="K43" i="161"/>
  <c r="I43" i="161"/>
  <c r="H43" i="161"/>
  <c r="F43" i="161"/>
  <c r="E43" i="161"/>
  <c r="D43" i="161"/>
  <c r="C43" i="161"/>
  <c r="K42" i="161"/>
  <c r="I42" i="161"/>
  <c r="H42" i="161"/>
  <c r="F42" i="161"/>
  <c r="E42" i="161"/>
  <c r="D42" i="161"/>
  <c r="C42" i="161"/>
  <c r="K41" i="161"/>
  <c r="I41" i="161"/>
  <c r="H41" i="161"/>
  <c r="F41" i="161"/>
  <c r="E41" i="161"/>
  <c r="D41" i="161"/>
  <c r="C41" i="161"/>
  <c r="K40" i="161"/>
  <c r="I40" i="161"/>
  <c r="H40" i="161"/>
  <c r="F40" i="161"/>
  <c r="E40" i="161"/>
  <c r="D40" i="161"/>
  <c r="C40" i="161"/>
  <c r="K39" i="161"/>
  <c r="I39" i="161"/>
  <c r="H39" i="161"/>
  <c r="F39" i="161"/>
  <c r="E39" i="161"/>
  <c r="D39" i="161"/>
  <c r="C39" i="161"/>
  <c r="K38" i="161"/>
  <c r="I38" i="161"/>
  <c r="H38" i="161"/>
  <c r="F38" i="161"/>
  <c r="E38" i="161"/>
  <c r="D38" i="161"/>
  <c r="C38" i="161"/>
  <c r="K37" i="161"/>
  <c r="I37" i="161"/>
  <c r="H37" i="161"/>
  <c r="F37" i="161"/>
  <c r="E37" i="161"/>
  <c r="D37" i="161"/>
  <c r="C37" i="161"/>
  <c r="K36" i="161"/>
  <c r="I36" i="161"/>
  <c r="H36" i="161"/>
  <c r="F36" i="161"/>
  <c r="E36" i="161"/>
  <c r="D36" i="161"/>
  <c r="C36" i="161"/>
  <c r="K35" i="161"/>
  <c r="I35" i="161"/>
  <c r="H35" i="161"/>
  <c r="F35" i="161"/>
  <c r="E35" i="161"/>
  <c r="D35" i="161"/>
  <c r="C35" i="161"/>
  <c r="K34" i="161"/>
  <c r="I34" i="161"/>
  <c r="H34" i="161"/>
  <c r="F34" i="161"/>
  <c r="E34" i="161"/>
  <c r="D34" i="161"/>
  <c r="C34" i="161"/>
  <c r="K33" i="161"/>
  <c r="I33" i="161"/>
  <c r="H33" i="161"/>
  <c r="F33" i="161"/>
  <c r="E33" i="161"/>
  <c r="D33" i="161"/>
  <c r="C33" i="161"/>
  <c r="K32" i="161"/>
  <c r="I32" i="161"/>
  <c r="H32" i="161"/>
  <c r="F32" i="161"/>
  <c r="E32" i="161"/>
  <c r="D32" i="161"/>
  <c r="C32" i="161"/>
  <c r="K31" i="161"/>
  <c r="I31" i="161"/>
  <c r="H31" i="161"/>
  <c r="F31" i="161"/>
  <c r="E31" i="161"/>
  <c r="D31" i="161"/>
  <c r="C31" i="161"/>
  <c r="K30" i="161"/>
  <c r="I30" i="161"/>
  <c r="H30" i="161"/>
  <c r="F30" i="161"/>
  <c r="E30" i="161"/>
  <c r="D30" i="161"/>
  <c r="C30" i="161"/>
  <c r="K29" i="161"/>
  <c r="I29" i="161"/>
  <c r="H29" i="161"/>
  <c r="F29" i="161"/>
  <c r="E29" i="161"/>
  <c r="D29" i="161"/>
  <c r="C29" i="161"/>
  <c r="K28" i="161"/>
  <c r="I28" i="161"/>
  <c r="H28" i="161"/>
  <c r="F28" i="161"/>
  <c r="E28" i="161"/>
  <c r="D28" i="161"/>
  <c r="C28" i="161"/>
  <c r="K27" i="161"/>
  <c r="I27" i="161"/>
  <c r="H27" i="161"/>
  <c r="F27" i="161"/>
  <c r="E27" i="161"/>
  <c r="D27" i="161"/>
  <c r="C27" i="161"/>
  <c r="K26" i="161"/>
  <c r="I26" i="161"/>
  <c r="H26" i="161"/>
  <c r="F26" i="161"/>
  <c r="E26" i="161"/>
  <c r="D26" i="161"/>
  <c r="C26" i="161"/>
  <c r="K25" i="161"/>
  <c r="I25" i="161"/>
  <c r="H25" i="161"/>
  <c r="F25" i="161"/>
  <c r="E25" i="161"/>
  <c r="D25" i="161"/>
  <c r="C25" i="161"/>
  <c r="K24" i="161"/>
  <c r="I24" i="161"/>
  <c r="H24" i="161"/>
  <c r="F24" i="161"/>
  <c r="E24" i="161"/>
  <c r="D24" i="161"/>
  <c r="C24" i="161"/>
  <c r="K23" i="161"/>
  <c r="I23" i="161"/>
  <c r="H23" i="161"/>
  <c r="F23" i="161"/>
  <c r="E23" i="161"/>
  <c r="D23" i="161"/>
  <c r="C23" i="161"/>
  <c r="K22" i="161"/>
  <c r="I22" i="161"/>
  <c r="H22" i="161"/>
  <c r="F22" i="161"/>
  <c r="E22" i="161"/>
  <c r="D22" i="161"/>
  <c r="C22" i="161"/>
  <c r="K21" i="161"/>
  <c r="I21" i="161"/>
  <c r="H21" i="161"/>
  <c r="F21" i="161"/>
  <c r="E21" i="161"/>
  <c r="D21" i="161"/>
  <c r="C21" i="161"/>
  <c r="K20" i="161"/>
  <c r="I20" i="161"/>
  <c r="H20" i="161"/>
  <c r="F20" i="161"/>
  <c r="E20" i="161"/>
  <c r="D20" i="161"/>
  <c r="C20" i="161"/>
  <c r="K19" i="161"/>
  <c r="I19" i="161"/>
  <c r="H19" i="161"/>
  <c r="F19" i="161"/>
  <c r="E19" i="161"/>
  <c r="D19" i="161"/>
  <c r="C19" i="161"/>
  <c r="K18" i="161"/>
  <c r="I18" i="161"/>
  <c r="H18" i="161"/>
  <c r="F18" i="161"/>
  <c r="E18" i="161"/>
  <c r="D18" i="161"/>
  <c r="C18" i="161"/>
  <c r="K17" i="161"/>
  <c r="I17" i="161"/>
  <c r="H17" i="161"/>
  <c r="F17" i="161"/>
  <c r="E17" i="161"/>
  <c r="D17" i="161"/>
  <c r="C17" i="161"/>
  <c r="K16" i="161"/>
  <c r="I16" i="161"/>
  <c r="H16" i="161"/>
  <c r="F16" i="161"/>
  <c r="E16" i="161"/>
  <c r="D16" i="161"/>
  <c r="C16" i="161"/>
  <c r="K15" i="161"/>
  <c r="I15" i="161"/>
  <c r="H15" i="161"/>
  <c r="F15" i="161"/>
  <c r="E15" i="161"/>
  <c r="D15" i="161"/>
  <c r="C15" i="161"/>
  <c r="K14" i="161"/>
  <c r="I14" i="161"/>
  <c r="H14" i="161"/>
  <c r="F14" i="161"/>
  <c r="E14" i="161"/>
  <c r="D14" i="161"/>
  <c r="C14" i="161"/>
  <c r="K13" i="161"/>
  <c r="I13" i="161"/>
  <c r="H13" i="161"/>
  <c r="F13" i="161"/>
  <c r="E13" i="161"/>
  <c r="D13" i="161"/>
  <c r="C13" i="161"/>
  <c r="K12" i="161"/>
  <c r="I12" i="161"/>
  <c r="H12" i="161"/>
  <c r="F12" i="161"/>
  <c r="E12" i="161"/>
  <c r="D12" i="161"/>
  <c r="C12" i="161"/>
  <c r="K11" i="161"/>
  <c r="I11" i="161"/>
  <c r="H11" i="161"/>
  <c r="F11" i="161"/>
  <c r="E11" i="161"/>
  <c r="D11" i="161"/>
  <c r="C11" i="161"/>
  <c r="K10" i="161"/>
  <c r="I10" i="161"/>
  <c r="H10" i="161"/>
  <c r="F10" i="161"/>
  <c r="E10" i="161"/>
  <c r="D10" i="161"/>
  <c r="C10" i="161"/>
  <c r="K9" i="161"/>
  <c r="I9" i="161"/>
  <c r="H9" i="161"/>
  <c r="F9" i="161"/>
  <c r="E9" i="161"/>
  <c r="D9" i="161"/>
  <c r="C9" i="161"/>
  <c r="K8" i="161"/>
  <c r="I8" i="161"/>
  <c r="H8" i="161"/>
  <c r="F8" i="161"/>
  <c r="E8" i="161"/>
  <c r="D8" i="161"/>
  <c r="C8" i="161"/>
  <c r="C57" i="160"/>
  <c r="K56" i="160"/>
  <c r="I56" i="160"/>
  <c r="H56" i="160"/>
  <c r="F56" i="160"/>
  <c r="E56" i="160"/>
  <c r="D56" i="160"/>
  <c r="C56" i="160"/>
  <c r="K55" i="160"/>
  <c r="I55" i="160"/>
  <c r="H55" i="160"/>
  <c r="F55" i="160"/>
  <c r="E55" i="160"/>
  <c r="D55" i="160"/>
  <c r="C55" i="160"/>
  <c r="K54" i="160"/>
  <c r="I54" i="160"/>
  <c r="H54" i="160"/>
  <c r="F54" i="160"/>
  <c r="E54" i="160"/>
  <c r="D54" i="160"/>
  <c r="C54" i="160"/>
  <c r="K53" i="160"/>
  <c r="I53" i="160"/>
  <c r="H53" i="160"/>
  <c r="F53" i="160"/>
  <c r="E53" i="160"/>
  <c r="D53" i="160"/>
  <c r="C53" i="160"/>
  <c r="K52" i="160"/>
  <c r="I52" i="160"/>
  <c r="H52" i="160"/>
  <c r="F52" i="160"/>
  <c r="E52" i="160"/>
  <c r="D52" i="160"/>
  <c r="C52" i="160"/>
  <c r="K51" i="160"/>
  <c r="I51" i="160"/>
  <c r="H51" i="160"/>
  <c r="F51" i="160"/>
  <c r="E51" i="160"/>
  <c r="D51" i="160"/>
  <c r="C51" i="160"/>
  <c r="K50" i="160"/>
  <c r="I50" i="160"/>
  <c r="H50" i="160"/>
  <c r="F50" i="160"/>
  <c r="E50" i="160"/>
  <c r="D50" i="160"/>
  <c r="C50" i="160"/>
  <c r="K49" i="160"/>
  <c r="I49" i="160"/>
  <c r="H49" i="160"/>
  <c r="F49" i="160"/>
  <c r="E49" i="160"/>
  <c r="D49" i="160"/>
  <c r="C49" i="160"/>
  <c r="K48" i="160"/>
  <c r="I48" i="160"/>
  <c r="H48" i="160"/>
  <c r="F48" i="160"/>
  <c r="E48" i="160"/>
  <c r="D48" i="160"/>
  <c r="C48" i="160"/>
  <c r="K47" i="160"/>
  <c r="I47" i="160"/>
  <c r="H47" i="160"/>
  <c r="F47" i="160"/>
  <c r="E47" i="160"/>
  <c r="D47" i="160"/>
  <c r="C47" i="160"/>
  <c r="K46" i="160"/>
  <c r="I46" i="160"/>
  <c r="H46" i="160"/>
  <c r="F46" i="160"/>
  <c r="E46" i="160"/>
  <c r="D46" i="160"/>
  <c r="C46" i="160"/>
  <c r="K45" i="160"/>
  <c r="I45" i="160"/>
  <c r="H45" i="160"/>
  <c r="F45" i="160"/>
  <c r="E45" i="160"/>
  <c r="D45" i="160"/>
  <c r="C45" i="160"/>
  <c r="K44" i="160"/>
  <c r="I44" i="160"/>
  <c r="H44" i="160"/>
  <c r="F44" i="160"/>
  <c r="E44" i="160"/>
  <c r="D44" i="160"/>
  <c r="C44" i="160"/>
  <c r="K43" i="160"/>
  <c r="I43" i="160"/>
  <c r="H43" i="160"/>
  <c r="F43" i="160"/>
  <c r="E43" i="160"/>
  <c r="D43" i="160"/>
  <c r="C43" i="160"/>
  <c r="K42" i="160"/>
  <c r="I42" i="160"/>
  <c r="H42" i="160"/>
  <c r="F42" i="160"/>
  <c r="E42" i="160"/>
  <c r="D42" i="160"/>
  <c r="C42" i="160"/>
  <c r="K41" i="160"/>
  <c r="I41" i="160"/>
  <c r="H41" i="160"/>
  <c r="F41" i="160"/>
  <c r="E41" i="160"/>
  <c r="D41" i="160"/>
  <c r="C41" i="160"/>
  <c r="K40" i="160"/>
  <c r="I40" i="160"/>
  <c r="H40" i="160"/>
  <c r="F40" i="160"/>
  <c r="E40" i="160"/>
  <c r="D40" i="160"/>
  <c r="C40" i="160"/>
  <c r="K39" i="160"/>
  <c r="I39" i="160"/>
  <c r="H39" i="160"/>
  <c r="F39" i="160"/>
  <c r="E39" i="160"/>
  <c r="D39" i="160"/>
  <c r="C39" i="160"/>
  <c r="K38" i="160"/>
  <c r="I38" i="160"/>
  <c r="H38" i="160"/>
  <c r="F38" i="160"/>
  <c r="E38" i="160"/>
  <c r="D38" i="160"/>
  <c r="C38" i="160"/>
  <c r="K37" i="160"/>
  <c r="I37" i="160"/>
  <c r="H37" i="160"/>
  <c r="F37" i="160"/>
  <c r="E37" i="160"/>
  <c r="D37" i="160"/>
  <c r="C37" i="160"/>
  <c r="K36" i="160"/>
  <c r="I36" i="160"/>
  <c r="H36" i="160"/>
  <c r="F36" i="160"/>
  <c r="E36" i="160"/>
  <c r="D36" i="160"/>
  <c r="C36" i="160"/>
  <c r="K35" i="160"/>
  <c r="I35" i="160"/>
  <c r="H35" i="160"/>
  <c r="F35" i="160"/>
  <c r="E35" i="160"/>
  <c r="D35" i="160"/>
  <c r="C35" i="160"/>
  <c r="K34" i="160"/>
  <c r="I34" i="160"/>
  <c r="H34" i="160"/>
  <c r="F34" i="160"/>
  <c r="E34" i="160"/>
  <c r="D34" i="160"/>
  <c r="C34" i="160"/>
  <c r="K33" i="160"/>
  <c r="I33" i="160"/>
  <c r="H33" i="160"/>
  <c r="F33" i="160"/>
  <c r="E33" i="160"/>
  <c r="D33" i="160"/>
  <c r="C33" i="160"/>
  <c r="K32" i="160"/>
  <c r="I32" i="160"/>
  <c r="H32" i="160"/>
  <c r="F32" i="160"/>
  <c r="E32" i="160"/>
  <c r="D32" i="160"/>
  <c r="C32" i="160"/>
  <c r="K31" i="160"/>
  <c r="I31" i="160"/>
  <c r="H31" i="160"/>
  <c r="F31" i="160"/>
  <c r="E31" i="160"/>
  <c r="D31" i="160"/>
  <c r="C31" i="160"/>
  <c r="K30" i="160"/>
  <c r="I30" i="160"/>
  <c r="H30" i="160"/>
  <c r="F30" i="160"/>
  <c r="E30" i="160"/>
  <c r="D30" i="160"/>
  <c r="C30" i="160"/>
  <c r="K29" i="160"/>
  <c r="I29" i="160"/>
  <c r="H29" i="160"/>
  <c r="F29" i="160"/>
  <c r="E29" i="160"/>
  <c r="D29" i="160"/>
  <c r="C29" i="160"/>
  <c r="K28" i="160"/>
  <c r="I28" i="160"/>
  <c r="H28" i="160"/>
  <c r="F28" i="160"/>
  <c r="E28" i="160"/>
  <c r="D28" i="160"/>
  <c r="C28" i="160"/>
  <c r="K27" i="160"/>
  <c r="I27" i="160"/>
  <c r="H27" i="160"/>
  <c r="F27" i="160"/>
  <c r="E27" i="160"/>
  <c r="D27" i="160"/>
  <c r="C27" i="160"/>
  <c r="K26" i="160"/>
  <c r="I26" i="160"/>
  <c r="H26" i="160"/>
  <c r="F26" i="160"/>
  <c r="E26" i="160"/>
  <c r="D26" i="160"/>
  <c r="C26" i="160"/>
  <c r="K25" i="160"/>
  <c r="I25" i="160"/>
  <c r="H25" i="160"/>
  <c r="F25" i="160"/>
  <c r="E25" i="160"/>
  <c r="D25" i="160"/>
  <c r="C25" i="160"/>
  <c r="K24" i="160"/>
  <c r="I24" i="160"/>
  <c r="H24" i="160"/>
  <c r="F24" i="160"/>
  <c r="E24" i="160"/>
  <c r="D24" i="160"/>
  <c r="C24" i="160"/>
  <c r="K23" i="160"/>
  <c r="I23" i="160"/>
  <c r="H23" i="160"/>
  <c r="F23" i="160"/>
  <c r="E23" i="160"/>
  <c r="D23" i="160"/>
  <c r="C23" i="160"/>
  <c r="K22" i="160"/>
  <c r="I22" i="160"/>
  <c r="H22" i="160"/>
  <c r="F22" i="160"/>
  <c r="E22" i="160"/>
  <c r="D22" i="160"/>
  <c r="C22" i="160"/>
  <c r="K21" i="160"/>
  <c r="I21" i="160"/>
  <c r="H21" i="160"/>
  <c r="F21" i="160"/>
  <c r="E21" i="160"/>
  <c r="D21" i="160"/>
  <c r="C21" i="160"/>
  <c r="K20" i="160"/>
  <c r="I20" i="160"/>
  <c r="H20" i="160"/>
  <c r="F20" i="160"/>
  <c r="E20" i="160"/>
  <c r="D20" i="160"/>
  <c r="C20" i="160"/>
  <c r="K19" i="160"/>
  <c r="I19" i="160"/>
  <c r="H19" i="160"/>
  <c r="F19" i="160"/>
  <c r="E19" i="160"/>
  <c r="D19" i="160"/>
  <c r="C19" i="160"/>
  <c r="K18" i="160"/>
  <c r="I18" i="160"/>
  <c r="H18" i="160"/>
  <c r="F18" i="160"/>
  <c r="E18" i="160"/>
  <c r="D18" i="160"/>
  <c r="C18" i="160"/>
  <c r="K17" i="160"/>
  <c r="I17" i="160"/>
  <c r="H17" i="160"/>
  <c r="F17" i="160"/>
  <c r="E17" i="160"/>
  <c r="D17" i="160"/>
  <c r="C17" i="160"/>
  <c r="K16" i="160"/>
  <c r="I16" i="160"/>
  <c r="H16" i="160"/>
  <c r="F16" i="160"/>
  <c r="E16" i="160"/>
  <c r="D16" i="160"/>
  <c r="C16" i="160"/>
  <c r="K15" i="160"/>
  <c r="I15" i="160"/>
  <c r="H15" i="160"/>
  <c r="F15" i="160"/>
  <c r="E15" i="160"/>
  <c r="D15" i="160"/>
  <c r="C15" i="160"/>
  <c r="K14" i="160"/>
  <c r="I14" i="160"/>
  <c r="H14" i="160"/>
  <c r="F14" i="160"/>
  <c r="E14" i="160"/>
  <c r="D14" i="160"/>
  <c r="C14" i="160"/>
  <c r="K13" i="160"/>
  <c r="I13" i="160"/>
  <c r="H13" i="160"/>
  <c r="F13" i="160"/>
  <c r="E13" i="160"/>
  <c r="D13" i="160"/>
  <c r="C13" i="160"/>
  <c r="K12" i="160"/>
  <c r="I12" i="160"/>
  <c r="H12" i="160"/>
  <c r="F12" i="160"/>
  <c r="E12" i="160"/>
  <c r="D12" i="160"/>
  <c r="C12" i="160"/>
  <c r="K11" i="160"/>
  <c r="I11" i="160"/>
  <c r="H11" i="160"/>
  <c r="F11" i="160"/>
  <c r="E11" i="160"/>
  <c r="D11" i="160"/>
  <c r="C11" i="160"/>
  <c r="K10" i="160"/>
  <c r="I10" i="160"/>
  <c r="H10" i="160"/>
  <c r="F10" i="160"/>
  <c r="E10" i="160"/>
  <c r="D10" i="160"/>
  <c r="C10" i="160"/>
  <c r="K9" i="160"/>
  <c r="I9" i="160"/>
  <c r="H9" i="160"/>
  <c r="F9" i="160"/>
  <c r="E9" i="160"/>
  <c r="D9" i="160"/>
  <c r="C9" i="160"/>
  <c r="K8" i="160"/>
  <c r="I8" i="160"/>
  <c r="H8" i="160"/>
  <c r="F8" i="160"/>
  <c r="E8" i="160"/>
  <c r="D8" i="160"/>
  <c r="C8" i="160"/>
  <c r="C57" i="159"/>
  <c r="K56" i="159"/>
  <c r="I56" i="159"/>
  <c r="H56" i="159"/>
  <c r="F56" i="159"/>
  <c r="E56" i="159"/>
  <c r="D56" i="159"/>
  <c r="C56" i="159"/>
  <c r="K55" i="159"/>
  <c r="I55" i="159"/>
  <c r="H55" i="159"/>
  <c r="F55" i="159"/>
  <c r="E55" i="159"/>
  <c r="D55" i="159"/>
  <c r="C55" i="159"/>
  <c r="K54" i="159"/>
  <c r="I54" i="159"/>
  <c r="H54" i="159"/>
  <c r="F54" i="159"/>
  <c r="E54" i="159"/>
  <c r="D54" i="159"/>
  <c r="C54" i="159"/>
  <c r="K53" i="159"/>
  <c r="I53" i="159"/>
  <c r="H53" i="159"/>
  <c r="F53" i="159"/>
  <c r="E53" i="159"/>
  <c r="D53" i="159"/>
  <c r="C53" i="159"/>
  <c r="K52" i="159"/>
  <c r="I52" i="159"/>
  <c r="H52" i="159"/>
  <c r="F52" i="159"/>
  <c r="E52" i="159"/>
  <c r="D52" i="159"/>
  <c r="C52" i="159"/>
  <c r="K51" i="159"/>
  <c r="I51" i="159"/>
  <c r="H51" i="159"/>
  <c r="F51" i="159"/>
  <c r="E51" i="159"/>
  <c r="D51" i="159"/>
  <c r="C51" i="159"/>
  <c r="K50" i="159"/>
  <c r="I50" i="159"/>
  <c r="H50" i="159"/>
  <c r="F50" i="159"/>
  <c r="E50" i="159"/>
  <c r="D50" i="159"/>
  <c r="C50" i="159"/>
  <c r="K49" i="159"/>
  <c r="I49" i="159"/>
  <c r="H49" i="159"/>
  <c r="F49" i="159"/>
  <c r="E49" i="159"/>
  <c r="D49" i="159"/>
  <c r="C49" i="159"/>
  <c r="K48" i="159"/>
  <c r="I48" i="159"/>
  <c r="H48" i="159"/>
  <c r="F48" i="159"/>
  <c r="E48" i="159"/>
  <c r="D48" i="159"/>
  <c r="C48" i="159"/>
  <c r="K47" i="159"/>
  <c r="I47" i="159"/>
  <c r="H47" i="159"/>
  <c r="F47" i="159"/>
  <c r="E47" i="159"/>
  <c r="D47" i="159"/>
  <c r="C47" i="159"/>
  <c r="K46" i="159"/>
  <c r="I46" i="159"/>
  <c r="H46" i="159"/>
  <c r="F46" i="159"/>
  <c r="E46" i="159"/>
  <c r="D46" i="159"/>
  <c r="C46" i="159"/>
  <c r="K45" i="159"/>
  <c r="I45" i="159"/>
  <c r="H45" i="159"/>
  <c r="F45" i="159"/>
  <c r="E45" i="159"/>
  <c r="D45" i="159"/>
  <c r="C45" i="159"/>
  <c r="K44" i="159"/>
  <c r="I44" i="159"/>
  <c r="H44" i="159"/>
  <c r="F44" i="159"/>
  <c r="E44" i="159"/>
  <c r="D44" i="159"/>
  <c r="C44" i="159"/>
  <c r="K43" i="159"/>
  <c r="I43" i="159"/>
  <c r="H43" i="159"/>
  <c r="F43" i="159"/>
  <c r="E43" i="159"/>
  <c r="D43" i="159"/>
  <c r="C43" i="159"/>
  <c r="K42" i="159"/>
  <c r="I42" i="159"/>
  <c r="H42" i="159"/>
  <c r="F42" i="159"/>
  <c r="E42" i="159"/>
  <c r="D42" i="159"/>
  <c r="C42" i="159"/>
  <c r="K41" i="159"/>
  <c r="I41" i="159"/>
  <c r="H41" i="159"/>
  <c r="F41" i="159"/>
  <c r="E41" i="159"/>
  <c r="D41" i="159"/>
  <c r="C41" i="159"/>
  <c r="K40" i="159"/>
  <c r="I40" i="159"/>
  <c r="H40" i="159"/>
  <c r="F40" i="159"/>
  <c r="E40" i="159"/>
  <c r="D40" i="159"/>
  <c r="C40" i="159"/>
  <c r="K39" i="159"/>
  <c r="I39" i="159"/>
  <c r="H39" i="159"/>
  <c r="F39" i="159"/>
  <c r="E39" i="159"/>
  <c r="D39" i="159"/>
  <c r="C39" i="159"/>
  <c r="K38" i="159"/>
  <c r="I38" i="159"/>
  <c r="H38" i="159"/>
  <c r="F38" i="159"/>
  <c r="E38" i="159"/>
  <c r="D38" i="159"/>
  <c r="C38" i="159"/>
  <c r="K37" i="159"/>
  <c r="I37" i="159"/>
  <c r="H37" i="159"/>
  <c r="F37" i="159"/>
  <c r="E37" i="159"/>
  <c r="D37" i="159"/>
  <c r="C37" i="159"/>
  <c r="K36" i="159"/>
  <c r="I36" i="159"/>
  <c r="H36" i="159"/>
  <c r="F36" i="159"/>
  <c r="E36" i="159"/>
  <c r="D36" i="159"/>
  <c r="C36" i="159"/>
  <c r="K35" i="159"/>
  <c r="I35" i="159"/>
  <c r="H35" i="159"/>
  <c r="F35" i="159"/>
  <c r="E35" i="159"/>
  <c r="D35" i="159"/>
  <c r="C35" i="159"/>
  <c r="K34" i="159"/>
  <c r="I34" i="159"/>
  <c r="H34" i="159"/>
  <c r="F34" i="159"/>
  <c r="E34" i="159"/>
  <c r="D34" i="159"/>
  <c r="C34" i="159"/>
  <c r="K33" i="159"/>
  <c r="I33" i="159"/>
  <c r="H33" i="159"/>
  <c r="F33" i="159"/>
  <c r="E33" i="159"/>
  <c r="D33" i="159"/>
  <c r="C33" i="159"/>
  <c r="K32" i="159"/>
  <c r="I32" i="159"/>
  <c r="H32" i="159"/>
  <c r="F32" i="159"/>
  <c r="E32" i="159"/>
  <c r="D32" i="159"/>
  <c r="C32" i="159"/>
  <c r="K31" i="159"/>
  <c r="I31" i="159"/>
  <c r="H31" i="159"/>
  <c r="F31" i="159"/>
  <c r="E31" i="159"/>
  <c r="D31" i="159"/>
  <c r="C31" i="159"/>
  <c r="K30" i="159"/>
  <c r="I30" i="159"/>
  <c r="H30" i="159"/>
  <c r="F30" i="159"/>
  <c r="E30" i="159"/>
  <c r="D30" i="159"/>
  <c r="C30" i="159"/>
  <c r="K29" i="159"/>
  <c r="I29" i="159"/>
  <c r="H29" i="159"/>
  <c r="F29" i="159"/>
  <c r="E29" i="159"/>
  <c r="D29" i="159"/>
  <c r="C29" i="159"/>
  <c r="K28" i="159"/>
  <c r="I28" i="159"/>
  <c r="H28" i="159"/>
  <c r="F28" i="159"/>
  <c r="E28" i="159"/>
  <c r="D28" i="159"/>
  <c r="C28" i="159"/>
  <c r="K27" i="159"/>
  <c r="I27" i="159"/>
  <c r="H27" i="159"/>
  <c r="F27" i="159"/>
  <c r="E27" i="159"/>
  <c r="D27" i="159"/>
  <c r="C27" i="159"/>
  <c r="K26" i="159"/>
  <c r="I26" i="159"/>
  <c r="H26" i="159"/>
  <c r="F26" i="159"/>
  <c r="E26" i="159"/>
  <c r="D26" i="159"/>
  <c r="C26" i="159"/>
  <c r="K25" i="159"/>
  <c r="I25" i="159"/>
  <c r="H25" i="159"/>
  <c r="F25" i="159"/>
  <c r="E25" i="159"/>
  <c r="D25" i="159"/>
  <c r="C25" i="159"/>
  <c r="K24" i="159"/>
  <c r="I24" i="159"/>
  <c r="H24" i="159"/>
  <c r="F24" i="159"/>
  <c r="E24" i="159"/>
  <c r="D24" i="159"/>
  <c r="C24" i="159"/>
  <c r="K23" i="159"/>
  <c r="I23" i="159"/>
  <c r="H23" i="159"/>
  <c r="F23" i="159"/>
  <c r="E23" i="159"/>
  <c r="D23" i="159"/>
  <c r="C23" i="159"/>
  <c r="K22" i="159"/>
  <c r="I22" i="159"/>
  <c r="H22" i="159"/>
  <c r="F22" i="159"/>
  <c r="E22" i="159"/>
  <c r="D22" i="159"/>
  <c r="C22" i="159"/>
  <c r="K21" i="159"/>
  <c r="I21" i="159"/>
  <c r="H21" i="159"/>
  <c r="F21" i="159"/>
  <c r="E21" i="159"/>
  <c r="D21" i="159"/>
  <c r="C21" i="159"/>
  <c r="K20" i="159"/>
  <c r="I20" i="159"/>
  <c r="H20" i="159"/>
  <c r="F20" i="159"/>
  <c r="E20" i="159"/>
  <c r="D20" i="159"/>
  <c r="C20" i="159"/>
  <c r="K19" i="159"/>
  <c r="I19" i="159"/>
  <c r="H19" i="159"/>
  <c r="F19" i="159"/>
  <c r="E19" i="159"/>
  <c r="D19" i="159"/>
  <c r="C19" i="159"/>
  <c r="K18" i="159"/>
  <c r="I18" i="159"/>
  <c r="H18" i="159"/>
  <c r="F18" i="159"/>
  <c r="E18" i="159"/>
  <c r="D18" i="159"/>
  <c r="C18" i="159"/>
  <c r="K17" i="159"/>
  <c r="I17" i="159"/>
  <c r="H17" i="159"/>
  <c r="F17" i="159"/>
  <c r="E17" i="159"/>
  <c r="D17" i="159"/>
  <c r="C17" i="159"/>
  <c r="K16" i="159"/>
  <c r="I16" i="159"/>
  <c r="H16" i="159"/>
  <c r="F16" i="159"/>
  <c r="E16" i="159"/>
  <c r="D16" i="159"/>
  <c r="C16" i="159"/>
  <c r="K15" i="159"/>
  <c r="I15" i="159"/>
  <c r="H15" i="159"/>
  <c r="F15" i="159"/>
  <c r="E15" i="159"/>
  <c r="D15" i="159"/>
  <c r="C15" i="159"/>
  <c r="K14" i="159"/>
  <c r="I14" i="159"/>
  <c r="H14" i="159"/>
  <c r="F14" i="159"/>
  <c r="E14" i="159"/>
  <c r="D14" i="159"/>
  <c r="C14" i="159"/>
  <c r="K13" i="159"/>
  <c r="I13" i="159"/>
  <c r="H13" i="159"/>
  <c r="F13" i="159"/>
  <c r="E13" i="159"/>
  <c r="D13" i="159"/>
  <c r="C13" i="159"/>
  <c r="K12" i="159"/>
  <c r="I12" i="159"/>
  <c r="H12" i="159"/>
  <c r="F12" i="159"/>
  <c r="E12" i="159"/>
  <c r="D12" i="159"/>
  <c r="C12" i="159"/>
  <c r="K11" i="159"/>
  <c r="I11" i="159"/>
  <c r="H11" i="159"/>
  <c r="F11" i="159"/>
  <c r="E11" i="159"/>
  <c r="D11" i="159"/>
  <c r="C11" i="159"/>
  <c r="K10" i="159"/>
  <c r="I10" i="159"/>
  <c r="H10" i="159"/>
  <c r="F10" i="159"/>
  <c r="E10" i="159"/>
  <c r="D10" i="159"/>
  <c r="C10" i="159"/>
  <c r="K9" i="159"/>
  <c r="I9" i="159"/>
  <c r="H9" i="159"/>
  <c r="F9" i="159"/>
  <c r="E9" i="159"/>
  <c r="D9" i="159"/>
  <c r="C9" i="159"/>
  <c r="K8" i="159"/>
  <c r="I8" i="159"/>
  <c r="H8" i="159"/>
  <c r="F8" i="159"/>
  <c r="E8" i="159"/>
  <c r="D8" i="159"/>
  <c r="C8" i="159"/>
  <c r="C57" i="158"/>
  <c r="K56" i="158"/>
  <c r="I56" i="158"/>
  <c r="H56" i="158"/>
  <c r="F56" i="158"/>
  <c r="E56" i="158"/>
  <c r="D56" i="158"/>
  <c r="C56" i="158"/>
  <c r="K55" i="158"/>
  <c r="I55" i="158"/>
  <c r="H55" i="158"/>
  <c r="F55" i="158"/>
  <c r="E55" i="158"/>
  <c r="D55" i="158"/>
  <c r="C55" i="158"/>
  <c r="K54" i="158"/>
  <c r="I54" i="158"/>
  <c r="H54" i="158"/>
  <c r="F54" i="158"/>
  <c r="E54" i="158"/>
  <c r="D54" i="158"/>
  <c r="C54" i="158"/>
  <c r="K53" i="158"/>
  <c r="I53" i="158"/>
  <c r="H53" i="158"/>
  <c r="F53" i="158"/>
  <c r="E53" i="158"/>
  <c r="D53" i="158"/>
  <c r="C53" i="158"/>
  <c r="K50" i="158"/>
  <c r="I50" i="158"/>
  <c r="H50" i="158"/>
  <c r="F50" i="158"/>
  <c r="E50" i="158"/>
  <c r="D50" i="158"/>
  <c r="C50" i="158"/>
  <c r="K51" i="158"/>
  <c r="I51" i="158"/>
  <c r="H51" i="158"/>
  <c r="F51" i="158"/>
  <c r="E51" i="158"/>
  <c r="D51" i="158"/>
  <c r="C51" i="158"/>
  <c r="K49" i="158"/>
  <c r="I49" i="158"/>
  <c r="H49" i="158"/>
  <c r="F49" i="158"/>
  <c r="E49" i="158"/>
  <c r="D49" i="158"/>
  <c r="C49" i="158"/>
  <c r="K48" i="158"/>
  <c r="I48" i="158"/>
  <c r="H48" i="158"/>
  <c r="F48" i="158"/>
  <c r="E48" i="158"/>
  <c r="D48" i="158"/>
  <c r="C48" i="158"/>
  <c r="K47" i="158"/>
  <c r="I47" i="158"/>
  <c r="H47" i="158"/>
  <c r="F47" i="158"/>
  <c r="E47" i="158"/>
  <c r="D47" i="158"/>
  <c r="C47" i="158"/>
  <c r="K46" i="158"/>
  <c r="I46" i="158"/>
  <c r="H46" i="158"/>
  <c r="F46" i="158"/>
  <c r="E46" i="158"/>
  <c r="D46" i="158"/>
  <c r="C46" i="158"/>
  <c r="K43" i="158"/>
  <c r="I43" i="158"/>
  <c r="H43" i="158"/>
  <c r="F43" i="158"/>
  <c r="E43" i="158"/>
  <c r="D43" i="158"/>
  <c r="C43" i="158"/>
  <c r="K45" i="158"/>
  <c r="I45" i="158"/>
  <c r="H45" i="158"/>
  <c r="F45" i="158"/>
  <c r="E45" i="158"/>
  <c r="D45" i="158"/>
  <c r="C45" i="158"/>
  <c r="K44" i="158"/>
  <c r="I44" i="158"/>
  <c r="H44" i="158"/>
  <c r="F44" i="158"/>
  <c r="E44" i="158"/>
  <c r="D44" i="158"/>
  <c r="C44" i="158"/>
  <c r="K42" i="158"/>
  <c r="I42" i="158"/>
  <c r="H42" i="158"/>
  <c r="F42" i="158"/>
  <c r="E42" i="158"/>
  <c r="D42" i="158"/>
  <c r="C42" i="158"/>
  <c r="K41" i="158"/>
  <c r="I41" i="158"/>
  <c r="H41" i="158"/>
  <c r="F41" i="158"/>
  <c r="E41" i="158"/>
  <c r="D41" i="158"/>
  <c r="C41" i="158"/>
  <c r="K40" i="158"/>
  <c r="I40" i="158"/>
  <c r="H40" i="158"/>
  <c r="F40" i="158"/>
  <c r="E40" i="158"/>
  <c r="D40" i="158"/>
  <c r="C40" i="158"/>
  <c r="K39" i="158"/>
  <c r="I39" i="158"/>
  <c r="H39" i="158"/>
  <c r="F39" i="158"/>
  <c r="E39" i="158"/>
  <c r="D39" i="158"/>
  <c r="C39" i="158"/>
  <c r="K38" i="158"/>
  <c r="I38" i="158"/>
  <c r="H38" i="158"/>
  <c r="F38" i="158"/>
  <c r="E38" i="158"/>
  <c r="D38" i="158"/>
  <c r="C38" i="158"/>
  <c r="K37" i="158"/>
  <c r="I37" i="158"/>
  <c r="H37" i="158"/>
  <c r="F37" i="158"/>
  <c r="E37" i="158"/>
  <c r="D37" i="158"/>
  <c r="C37" i="158"/>
  <c r="K36" i="158"/>
  <c r="I36" i="158"/>
  <c r="H36" i="158"/>
  <c r="F36" i="158"/>
  <c r="E36" i="158"/>
  <c r="D36" i="158"/>
  <c r="C36" i="158"/>
  <c r="K35" i="158"/>
  <c r="I35" i="158"/>
  <c r="H35" i="158"/>
  <c r="F35" i="158"/>
  <c r="E35" i="158"/>
  <c r="D35" i="158"/>
  <c r="C35" i="158"/>
  <c r="K34" i="158"/>
  <c r="I34" i="158"/>
  <c r="H34" i="158"/>
  <c r="F34" i="158"/>
  <c r="E34" i="158"/>
  <c r="D34" i="158"/>
  <c r="C34" i="158"/>
  <c r="K33" i="158"/>
  <c r="I33" i="158"/>
  <c r="H33" i="158"/>
  <c r="F33" i="158"/>
  <c r="E33" i="158"/>
  <c r="D33" i="158"/>
  <c r="C33" i="158"/>
  <c r="K32" i="158"/>
  <c r="I32" i="158"/>
  <c r="H32" i="158"/>
  <c r="F32" i="158"/>
  <c r="E32" i="158"/>
  <c r="D32" i="158"/>
  <c r="C32" i="158"/>
  <c r="K31" i="158"/>
  <c r="I31" i="158"/>
  <c r="H31" i="158"/>
  <c r="F31" i="158"/>
  <c r="E31" i="158"/>
  <c r="D31" i="158"/>
  <c r="C31" i="158"/>
  <c r="K29" i="158"/>
  <c r="I29" i="158"/>
  <c r="H29" i="158"/>
  <c r="F29" i="158"/>
  <c r="E29" i="158"/>
  <c r="D29" i="158"/>
  <c r="C29" i="158"/>
  <c r="K30" i="158"/>
  <c r="I30" i="158"/>
  <c r="H30" i="158"/>
  <c r="F30" i="158"/>
  <c r="E30" i="158"/>
  <c r="D30" i="158"/>
  <c r="C30" i="158"/>
  <c r="K28" i="158"/>
  <c r="I28" i="158"/>
  <c r="H28" i="158"/>
  <c r="F28" i="158"/>
  <c r="E28" i="158"/>
  <c r="D28" i="158"/>
  <c r="C28" i="158"/>
  <c r="K27" i="158"/>
  <c r="I27" i="158"/>
  <c r="H27" i="158"/>
  <c r="F27" i="158"/>
  <c r="E27" i="158"/>
  <c r="D27" i="158"/>
  <c r="C27" i="158"/>
  <c r="K26" i="158"/>
  <c r="I26" i="158"/>
  <c r="H26" i="158"/>
  <c r="F26" i="158"/>
  <c r="E26" i="158"/>
  <c r="D26" i="158"/>
  <c r="C26" i="158"/>
  <c r="K25" i="158"/>
  <c r="I25" i="158"/>
  <c r="H25" i="158"/>
  <c r="F25" i="158"/>
  <c r="E25" i="158"/>
  <c r="D25" i="158"/>
  <c r="C25" i="158"/>
  <c r="K24" i="158"/>
  <c r="I24" i="158"/>
  <c r="H24" i="158"/>
  <c r="F24" i="158"/>
  <c r="E24" i="158"/>
  <c r="D24" i="158"/>
  <c r="C24" i="158"/>
  <c r="K23" i="158"/>
  <c r="I23" i="158"/>
  <c r="H23" i="158"/>
  <c r="F23" i="158"/>
  <c r="E23" i="158"/>
  <c r="D23" i="158"/>
  <c r="C23" i="158"/>
  <c r="K22" i="158"/>
  <c r="I22" i="158"/>
  <c r="H22" i="158"/>
  <c r="F22" i="158"/>
  <c r="E22" i="158"/>
  <c r="D22" i="158"/>
  <c r="C22" i="158"/>
  <c r="K21" i="158"/>
  <c r="I21" i="158"/>
  <c r="H21" i="158"/>
  <c r="F21" i="158"/>
  <c r="E21" i="158"/>
  <c r="D21" i="158"/>
  <c r="C21" i="158"/>
  <c r="K20" i="158"/>
  <c r="I20" i="158"/>
  <c r="H20" i="158"/>
  <c r="F20" i="158"/>
  <c r="E20" i="158"/>
  <c r="D20" i="158"/>
  <c r="C20" i="158"/>
  <c r="K19" i="158"/>
  <c r="I19" i="158"/>
  <c r="H19" i="158"/>
  <c r="F19" i="158"/>
  <c r="E19" i="158"/>
  <c r="D19" i="158"/>
  <c r="C19" i="158"/>
  <c r="K18" i="158"/>
  <c r="I18" i="158"/>
  <c r="H18" i="158"/>
  <c r="F18" i="158"/>
  <c r="E18" i="158"/>
  <c r="D18" i="158"/>
  <c r="C18" i="158"/>
  <c r="K17" i="158"/>
  <c r="I17" i="158"/>
  <c r="H17" i="158"/>
  <c r="F17" i="158"/>
  <c r="E17" i="158"/>
  <c r="D17" i="158"/>
  <c r="C17" i="158"/>
  <c r="K16" i="158"/>
  <c r="I16" i="158"/>
  <c r="H16" i="158"/>
  <c r="F16" i="158"/>
  <c r="E16" i="158"/>
  <c r="D16" i="158"/>
  <c r="C16" i="158"/>
  <c r="K15" i="158"/>
  <c r="I15" i="158"/>
  <c r="H15" i="158"/>
  <c r="F15" i="158"/>
  <c r="E15" i="158"/>
  <c r="D15" i="158"/>
  <c r="C15" i="158"/>
  <c r="K14" i="158"/>
  <c r="I14" i="158"/>
  <c r="H14" i="158"/>
  <c r="F14" i="158"/>
  <c r="E14" i="158"/>
  <c r="D14" i="158"/>
  <c r="C14" i="158"/>
  <c r="K13" i="158"/>
  <c r="I13" i="158"/>
  <c r="H13" i="158"/>
  <c r="F13" i="158"/>
  <c r="E13" i="158"/>
  <c r="D13" i="158"/>
  <c r="C13" i="158"/>
  <c r="K12" i="158"/>
  <c r="I12" i="158"/>
  <c r="H12" i="158"/>
  <c r="F12" i="158"/>
  <c r="E12" i="158"/>
  <c r="D12" i="158"/>
  <c r="C12" i="158"/>
  <c r="K11" i="158"/>
  <c r="I11" i="158"/>
  <c r="H11" i="158"/>
  <c r="F11" i="158"/>
  <c r="E11" i="158"/>
  <c r="D11" i="158"/>
  <c r="C11" i="158"/>
  <c r="K10" i="158"/>
  <c r="I10" i="158"/>
  <c r="H10" i="158"/>
  <c r="F10" i="158"/>
  <c r="E10" i="158"/>
  <c r="D10" i="158"/>
  <c r="C10" i="158"/>
  <c r="K8" i="158"/>
  <c r="I8" i="158"/>
  <c r="H8" i="158"/>
  <c r="F8" i="158"/>
  <c r="E8" i="158"/>
  <c r="D8" i="158"/>
  <c r="C8" i="158"/>
  <c r="K9" i="158"/>
  <c r="I9" i="158"/>
  <c r="H9" i="158"/>
  <c r="F9" i="158"/>
  <c r="E9" i="158"/>
  <c r="D9" i="158"/>
  <c r="C9" i="158"/>
  <c r="C57" i="157"/>
  <c r="K56" i="157"/>
  <c r="I56" i="157"/>
  <c r="H56" i="157"/>
  <c r="F56" i="157"/>
  <c r="E56" i="157"/>
  <c r="D56" i="157"/>
  <c r="C56" i="157"/>
  <c r="K55" i="157"/>
  <c r="I55" i="157"/>
  <c r="H55" i="157"/>
  <c r="F55" i="157"/>
  <c r="E55" i="157"/>
  <c r="D55" i="157"/>
  <c r="C55" i="157"/>
  <c r="K54" i="157"/>
  <c r="I54" i="157"/>
  <c r="H54" i="157"/>
  <c r="F54" i="157"/>
  <c r="E54" i="157"/>
  <c r="D54" i="157"/>
  <c r="C54" i="157"/>
  <c r="K53" i="157"/>
  <c r="I53" i="157"/>
  <c r="H53" i="157"/>
  <c r="F53" i="157"/>
  <c r="E53" i="157"/>
  <c r="D53" i="157"/>
  <c r="C53" i="157"/>
  <c r="K52" i="157"/>
  <c r="I52" i="157"/>
  <c r="H52" i="157"/>
  <c r="F52" i="157"/>
  <c r="E52" i="157"/>
  <c r="D52" i="157"/>
  <c r="C52" i="157"/>
  <c r="K51" i="157"/>
  <c r="I51" i="157"/>
  <c r="H51" i="157"/>
  <c r="F51" i="157"/>
  <c r="E51" i="157"/>
  <c r="D51" i="157"/>
  <c r="C51" i="157"/>
  <c r="K50" i="157"/>
  <c r="I50" i="157"/>
  <c r="H50" i="157"/>
  <c r="F50" i="157"/>
  <c r="E50" i="157"/>
  <c r="D50" i="157"/>
  <c r="C50" i="157"/>
  <c r="K49" i="157"/>
  <c r="I49" i="157"/>
  <c r="H49" i="157"/>
  <c r="F49" i="157"/>
  <c r="E49" i="157"/>
  <c r="D49" i="157"/>
  <c r="C49" i="157"/>
  <c r="K48" i="157"/>
  <c r="I48" i="157"/>
  <c r="H48" i="157"/>
  <c r="F48" i="157"/>
  <c r="E48" i="157"/>
  <c r="D48" i="157"/>
  <c r="C48" i="157"/>
  <c r="K47" i="157"/>
  <c r="I47" i="157"/>
  <c r="H47" i="157"/>
  <c r="F47" i="157"/>
  <c r="E47" i="157"/>
  <c r="D47" i="157"/>
  <c r="C47" i="157"/>
  <c r="K46" i="157"/>
  <c r="I46" i="157"/>
  <c r="H46" i="157"/>
  <c r="F46" i="157"/>
  <c r="E46" i="157"/>
  <c r="D46" i="157"/>
  <c r="C46" i="157"/>
  <c r="K45" i="157"/>
  <c r="I45" i="157"/>
  <c r="H45" i="157"/>
  <c r="F45" i="157"/>
  <c r="E45" i="157"/>
  <c r="D45" i="157"/>
  <c r="C45" i="157"/>
  <c r="K44" i="157"/>
  <c r="I44" i="157"/>
  <c r="H44" i="157"/>
  <c r="F44" i="157"/>
  <c r="E44" i="157"/>
  <c r="D44" i="157"/>
  <c r="C44" i="157"/>
  <c r="K43" i="157"/>
  <c r="I43" i="157"/>
  <c r="H43" i="157"/>
  <c r="F43" i="157"/>
  <c r="D43" i="157"/>
  <c r="C43" i="157"/>
  <c r="K42" i="157"/>
  <c r="I42" i="157"/>
  <c r="H42" i="157"/>
  <c r="F42" i="157"/>
  <c r="E42" i="157"/>
  <c r="D42" i="157"/>
  <c r="C42" i="157"/>
  <c r="K41" i="157"/>
  <c r="I41" i="157"/>
  <c r="H41" i="157"/>
  <c r="F41" i="157"/>
  <c r="E41" i="157"/>
  <c r="D41" i="157"/>
  <c r="C41" i="157"/>
  <c r="K40" i="157"/>
  <c r="I40" i="157"/>
  <c r="H40" i="157"/>
  <c r="F40" i="157"/>
  <c r="E40" i="157"/>
  <c r="D40" i="157"/>
  <c r="C40" i="157"/>
  <c r="K39" i="157"/>
  <c r="I39" i="157"/>
  <c r="H39" i="157"/>
  <c r="F39" i="157"/>
  <c r="E39" i="157"/>
  <c r="D39" i="157"/>
  <c r="C39" i="157"/>
  <c r="K38" i="157"/>
  <c r="I38" i="157"/>
  <c r="H38" i="157"/>
  <c r="F38" i="157"/>
  <c r="E38" i="157"/>
  <c r="D38" i="157"/>
  <c r="C38" i="157"/>
  <c r="K37" i="157"/>
  <c r="I37" i="157"/>
  <c r="H37" i="157"/>
  <c r="F37" i="157"/>
  <c r="E37" i="157"/>
  <c r="D37" i="157"/>
  <c r="C37" i="157"/>
  <c r="K36" i="157"/>
  <c r="I36" i="157"/>
  <c r="H36" i="157"/>
  <c r="F36" i="157"/>
  <c r="C36" i="157"/>
  <c r="K35" i="157"/>
  <c r="I35" i="157"/>
  <c r="H35" i="157"/>
  <c r="F35" i="157"/>
  <c r="E35" i="157"/>
  <c r="D35" i="157"/>
  <c r="C35" i="157"/>
  <c r="K34" i="157"/>
  <c r="I34" i="157"/>
  <c r="H34" i="157"/>
  <c r="F34" i="157"/>
  <c r="E34" i="157"/>
  <c r="D34" i="157"/>
  <c r="C34" i="157"/>
  <c r="K33" i="157"/>
  <c r="I33" i="157"/>
  <c r="H33" i="157"/>
  <c r="F33" i="157"/>
  <c r="E33" i="157"/>
  <c r="D33" i="157"/>
  <c r="C33" i="157"/>
  <c r="K32" i="157"/>
  <c r="I32" i="157"/>
  <c r="H32" i="157"/>
  <c r="F32" i="157"/>
  <c r="E32" i="157"/>
  <c r="D32" i="157"/>
  <c r="C32" i="157"/>
  <c r="K31" i="157"/>
  <c r="I31" i="157"/>
  <c r="H31" i="157"/>
  <c r="F31" i="157"/>
  <c r="E31" i="157"/>
  <c r="D31" i="157"/>
  <c r="C31" i="157"/>
  <c r="K30" i="157"/>
  <c r="I30" i="157"/>
  <c r="H30" i="157"/>
  <c r="F30" i="157"/>
  <c r="E30" i="157"/>
  <c r="D30" i="157"/>
  <c r="C30" i="157"/>
  <c r="K29" i="157"/>
  <c r="I29" i="157"/>
  <c r="H29" i="157"/>
  <c r="F29" i="157"/>
  <c r="E29" i="157"/>
  <c r="D29" i="157"/>
  <c r="C29" i="157"/>
  <c r="K28" i="157"/>
  <c r="I28" i="157"/>
  <c r="H28" i="157"/>
  <c r="F28" i="157"/>
  <c r="E28" i="157"/>
  <c r="D28" i="157"/>
  <c r="C28" i="157"/>
  <c r="K27" i="157"/>
  <c r="I27" i="157"/>
  <c r="H27" i="157"/>
  <c r="F27" i="157"/>
  <c r="E27" i="157"/>
  <c r="D27" i="157"/>
  <c r="C27" i="157"/>
  <c r="K26" i="157"/>
  <c r="I26" i="157"/>
  <c r="H26" i="157"/>
  <c r="F26" i="157"/>
  <c r="E26" i="157"/>
  <c r="D26" i="157"/>
  <c r="C26" i="157"/>
  <c r="K25" i="157"/>
  <c r="I25" i="157"/>
  <c r="H25" i="157"/>
  <c r="F25" i="157"/>
  <c r="E25" i="157"/>
  <c r="D25" i="157"/>
  <c r="C25" i="157"/>
  <c r="K24" i="157"/>
  <c r="I24" i="157"/>
  <c r="H24" i="157"/>
  <c r="F24" i="157"/>
  <c r="E24" i="157"/>
  <c r="D24" i="157"/>
  <c r="C24" i="157"/>
  <c r="K23" i="157"/>
  <c r="I23" i="157"/>
  <c r="H23" i="157"/>
  <c r="F23" i="157"/>
  <c r="E23" i="157"/>
  <c r="D23" i="157"/>
  <c r="C23" i="157"/>
  <c r="K22" i="157"/>
  <c r="I22" i="157"/>
  <c r="H22" i="157"/>
  <c r="F22" i="157"/>
  <c r="E22" i="157"/>
  <c r="D22" i="157"/>
  <c r="C22" i="157"/>
  <c r="K21" i="157"/>
  <c r="I21" i="157"/>
  <c r="H21" i="157"/>
  <c r="F21" i="157"/>
  <c r="E21" i="157"/>
  <c r="D21" i="157"/>
  <c r="C21" i="157"/>
  <c r="K20" i="157"/>
  <c r="I20" i="157"/>
  <c r="H20" i="157"/>
  <c r="F20" i="157"/>
  <c r="E20" i="157"/>
  <c r="D20" i="157"/>
  <c r="C20" i="157"/>
  <c r="K19" i="157"/>
  <c r="I19" i="157"/>
  <c r="H19" i="157"/>
  <c r="F19" i="157"/>
  <c r="E19" i="157"/>
  <c r="D19" i="157"/>
  <c r="C19" i="157"/>
  <c r="K18" i="157"/>
  <c r="I18" i="157"/>
  <c r="H18" i="157"/>
  <c r="F18" i="157"/>
  <c r="E18" i="157"/>
  <c r="D18" i="157"/>
  <c r="C18" i="157"/>
  <c r="K17" i="157"/>
  <c r="I17" i="157"/>
  <c r="H17" i="157"/>
  <c r="F17" i="157"/>
  <c r="E17" i="157"/>
  <c r="D17" i="157"/>
  <c r="C17" i="157"/>
  <c r="K16" i="157"/>
  <c r="I16" i="157"/>
  <c r="H16" i="157"/>
  <c r="F16" i="157"/>
  <c r="E16" i="157"/>
  <c r="D16" i="157"/>
  <c r="C16" i="157"/>
  <c r="K15" i="157"/>
  <c r="I15" i="157"/>
  <c r="H15" i="157"/>
  <c r="F15" i="157"/>
  <c r="E15" i="157"/>
  <c r="D15" i="157"/>
  <c r="C15" i="157"/>
  <c r="K14" i="157"/>
  <c r="I14" i="157"/>
  <c r="H14" i="157"/>
  <c r="F14" i="157"/>
  <c r="E14" i="157"/>
  <c r="D14" i="157"/>
  <c r="C14" i="157"/>
  <c r="K13" i="157"/>
  <c r="I13" i="157"/>
  <c r="H13" i="157"/>
  <c r="F13" i="157"/>
  <c r="E13" i="157"/>
  <c r="D13" i="157"/>
  <c r="C13" i="157"/>
  <c r="K12" i="157"/>
  <c r="I12" i="157"/>
  <c r="H12" i="157"/>
  <c r="F12" i="157"/>
  <c r="E12" i="157"/>
  <c r="D12" i="157"/>
  <c r="C12" i="157"/>
  <c r="K11" i="157"/>
  <c r="I11" i="157"/>
  <c r="H11" i="157"/>
  <c r="F11" i="157"/>
  <c r="E11" i="157"/>
  <c r="D11" i="157"/>
  <c r="C11" i="157"/>
  <c r="K10" i="157"/>
  <c r="I10" i="157"/>
  <c r="H10" i="157"/>
  <c r="F10" i="157"/>
  <c r="E10" i="157"/>
  <c r="D10" i="157"/>
  <c r="C10" i="157"/>
  <c r="K9" i="157"/>
  <c r="I9" i="157"/>
  <c r="H9" i="157"/>
  <c r="F9" i="157"/>
  <c r="E9" i="157"/>
  <c r="D9" i="157"/>
  <c r="C9" i="157"/>
  <c r="K8" i="157"/>
  <c r="I8" i="157"/>
  <c r="H8" i="157"/>
  <c r="F8" i="157"/>
  <c r="E8" i="157"/>
  <c r="D8" i="157"/>
  <c r="C8" i="157"/>
  <c r="C57" i="156"/>
  <c r="K56" i="156"/>
  <c r="I56" i="156"/>
  <c r="H56" i="156"/>
  <c r="F56" i="156"/>
  <c r="E56" i="156"/>
  <c r="D56" i="156"/>
  <c r="C56" i="156"/>
  <c r="K55" i="156"/>
  <c r="I55" i="156"/>
  <c r="H55" i="156"/>
  <c r="F55" i="156"/>
  <c r="E55" i="156"/>
  <c r="D55" i="156"/>
  <c r="C55" i="156"/>
  <c r="K54" i="156"/>
  <c r="I54" i="156"/>
  <c r="H54" i="156"/>
  <c r="F54" i="156"/>
  <c r="E54" i="156"/>
  <c r="D54" i="156"/>
  <c r="C54" i="156"/>
  <c r="K53" i="156"/>
  <c r="I53" i="156"/>
  <c r="H53" i="156"/>
  <c r="F53" i="156"/>
  <c r="E53" i="156"/>
  <c r="D53" i="156"/>
  <c r="C53" i="156"/>
  <c r="K52" i="156"/>
  <c r="I52" i="156"/>
  <c r="H52" i="156"/>
  <c r="F52" i="156"/>
  <c r="E52" i="156"/>
  <c r="D52" i="156"/>
  <c r="C52" i="156"/>
  <c r="K51" i="156"/>
  <c r="I51" i="156"/>
  <c r="H51" i="156"/>
  <c r="F51" i="156"/>
  <c r="E51" i="156"/>
  <c r="D51" i="156"/>
  <c r="C51" i="156"/>
  <c r="K50" i="156"/>
  <c r="I50" i="156"/>
  <c r="H50" i="156"/>
  <c r="F50" i="156"/>
  <c r="E50" i="156"/>
  <c r="D50" i="156"/>
  <c r="C50" i="156"/>
  <c r="K49" i="156"/>
  <c r="I49" i="156"/>
  <c r="H49" i="156"/>
  <c r="F49" i="156"/>
  <c r="E49" i="156"/>
  <c r="D49" i="156"/>
  <c r="C49" i="156"/>
  <c r="K48" i="156"/>
  <c r="I48" i="156"/>
  <c r="H48" i="156"/>
  <c r="F48" i="156"/>
  <c r="E48" i="156"/>
  <c r="D48" i="156"/>
  <c r="C48" i="156"/>
  <c r="K47" i="156"/>
  <c r="I47" i="156"/>
  <c r="H47" i="156"/>
  <c r="F47" i="156"/>
  <c r="E47" i="156"/>
  <c r="D47" i="156"/>
  <c r="C47" i="156"/>
  <c r="K46" i="156"/>
  <c r="I46" i="156"/>
  <c r="H46" i="156"/>
  <c r="F46" i="156"/>
  <c r="E46" i="156"/>
  <c r="D46" i="156"/>
  <c r="C46" i="156"/>
  <c r="K45" i="156"/>
  <c r="I45" i="156"/>
  <c r="H45" i="156"/>
  <c r="F45" i="156"/>
  <c r="E45" i="156"/>
  <c r="D45" i="156"/>
  <c r="C45" i="156"/>
  <c r="K44" i="156"/>
  <c r="I44" i="156"/>
  <c r="H44" i="156"/>
  <c r="F44" i="156"/>
  <c r="E44" i="156"/>
  <c r="D44" i="156"/>
  <c r="C44" i="156"/>
  <c r="K43" i="156"/>
  <c r="I43" i="156"/>
  <c r="H43" i="156"/>
  <c r="F43" i="156"/>
  <c r="E43" i="156"/>
  <c r="D43" i="156"/>
  <c r="C43" i="156"/>
  <c r="K42" i="156"/>
  <c r="I42" i="156"/>
  <c r="H42" i="156"/>
  <c r="F42" i="156"/>
  <c r="E42" i="156"/>
  <c r="D42" i="156"/>
  <c r="C42" i="156"/>
  <c r="K41" i="156"/>
  <c r="I41" i="156"/>
  <c r="H41" i="156"/>
  <c r="F41" i="156"/>
  <c r="E41" i="156"/>
  <c r="D41" i="156"/>
  <c r="C41" i="156"/>
  <c r="K40" i="156"/>
  <c r="I40" i="156"/>
  <c r="H40" i="156"/>
  <c r="F40" i="156"/>
  <c r="E40" i="156"/>
  <c r="D40" i="156"/>
  <c r="C40" i="156"/>
  <c r="K39" i="156"/>
  <c r="I39" i="156"/>
  <c r="H39" i="156"/>
  <c r="F39" i="156"/>
  <c r="E39" i="156"/>
  <c r="D39" i="156"/>
  <c r="C39" i="156"/>
  <c r="K38" i="156"/>
  <c r="I38" i="156"/>
  <c r="H38" i="156"/>
  <c r="F38" i="156"/>
  <c r="E38" i="156"/>
  <c r="D38" i="156"/>
  <c r="C38" i="156"/>
  <c r="K37" i="156"/>
  <c r="I37" i="156"/>
  <c r="H37" i="156"/>
  <c r="F37" i="156"/>
  <c r="E37" i="156"/>
  <c r="D37" i="156"/>
  <c r="C37" i="156"/>
  <c r="K36" i="156"/>
  <c r="I36" i="156"/>
  <c r="H36" i="156"/>
  <c r="F36" i="156"/>
  <c r="E36" i="156"/>
  <c r="D36" i="156"/>
  <c r="C36" i="156"/>
  <c r="K35" i="156"/>
  <c r="I35" i="156"/>
  <c r="H35" i="156"/>
  <c r="F35" i="156"/>
  <c r="E35" i="156"/>
  <c r="D35" i="156"/>
  <c r="C35" i="156"/>
  <c r="K34" i="156"/>
  <c r="I34" i="156"/>
  <c r="H34" i="156"/>
  <c r="F34" i="156"/>
  <c r="E34" i="156"/>
  <c r="D34" i="156"/>
  <c r="C34" i="156"/>
  <c r="K33" i="156"/>
  <c r="I33" i="156"/>
  <c r="H33" i="156"/>
  <c r="F33" i="156"/>
  <c r="E33" i="156"/>
  <c r="D33" i="156"/>
  <c r="C33" i="156"/>
  <c r="K32" i="156"/>
  <c r="I32" i="156"/>
  <c r="H32" i="156"/>
  <c r="F32" i="156"/>
  <c r="E32" i="156"/>
  <c r="D32" i="156"/>
  <c r="C32" i="156"/>
  <c r="K31" i="156"/>
  <c r="I31" i="156"/>
  <c r="H31" i="156"/>
  <c r="F31" i="156"/>
  <c r="E31" i="156"/>
  <c r="D31" i="156"/>
  <c r="C31" i="156"/>
  <c r="K30" i="156"/>
  <c r="I30" i="156"/>
  <c r="H30" i="156"/>
  <c r="F30" i="156"/>
  <c r="E30" i="156"/>
  <c r="D30" i="156"/>
  <c r="C30" i="156"/>
  <c r="K29" i="156"/>
  <c r="I29" i="156"/>
  <c r="H29" i="156"/>
  <c r="F29" i="156"/>
  <c r="E29" i="156"/>
  <c r="D29" i="156"/>
  <c r="C29" i="156"/>
  <c r="K28" i="156"/>
  <c r="I28" i="156"/>
  <c r="H28" i="156"/>
  <c r="F28" i="156"/>
  <c r="E28" i="156"/>
  <c r="D28" i="156"/>
  <c r="C28" i="156"/>
  <c r="K27" i="156"/>
  <c r="I27" i="156"/>
  <c r="H27" i="156"/>
  <c r="F27" i="156"/>
  <c r="E27" i="156"/>
  <c r="D27" i="156"/>
  <c r="C27" i="156"/>
  <c r="K26" i="156"/>
  <c r="I26" i="156"/>
  <c r="H26" i="156"/>
  <c r="F26" i="156"/>
  <c r="E26" i="156"/>
  <c r="D26" i="156"/>
  <c r="C26" i="156"/>
  <c r="K25" i="156"/>
  <c r="I25" i="156"/>
  <c r="H25" i="156"/>
  <c r="F25" i="156"/>
  <c r="E25" i="156"/>
  <c r="D25" i="156"/>
  <c r="C25" i="156"/>
  <c r="K24" i="156"/>
  <c r="I24" i="156"/>
  <c r="H24" i="156"/>
  <c r="F24" i="156"/>
  <c r="E24" i="156"/>
  <c r="D24" i="156"/>
  <c r="C24" i="156"/>
  <c r="K23" i="156"/>
  <c r="I23" i="156"/>
  <c r="H23" i="156"/>
  <c r="F23" i="156"/>
  <c r="E23" i="156"/>
  <c r="D23" i="156"/>
  <c r="C23" i="156"/>
  <c r="K22" i="156"/>
  <c r="I22" i="156"/>
  <c r="H22" i="156"/>
  <c r="F22" i="156"/>
  <c r="E22" i="156"/>
  <c r="D22" i="156"/>
  <c r="C22" i="156"/>
  <c r="K21" i="156"/>
  <c r="I21" i="156"/>
  <c r="H21" i="156"/>
  <c r="F21" i="156"/>
  <c r="E21" i="156"/>
  <c r="D21" i="156"/>
  <c r="C21" i="156"/>
  <c r="K20" i="156"/>
  <c r="I20" i="156"/>
  <c r="H20" i="156"/>
  <c r="F20" i="156"/>
  <c r="E20" i="156"/>
  <c r="D20" i="156"/>
  <c r="C20" i="156"/>
  <c r="K19" i="156"/>
  <c r="I19" i="156"/>
  <c r="H19" i="156"/>
  <c r="F19" i="156"/>
  <c r="E19" i="156"/>
  <c r="D19" i="156"/>
  <c r="C19" i="156"/>
  <c r="K18" i="156"/>
  <c r="I18" i="156"/>
  <c r="H18" i="156"/>
  <c r="F18" i="156"/>
  <c r="E18" i="156"/>
  <c r="D18" i="156"/>
  <c r="C18" i="156"/>
  <c r="K17" i="156"/>
  <c r="I17" i="156"/>
  <c r="H17" i="156"/>
  <c r="F17" i="156"/>
  <c r="E17" i="156"/>
  <c r="D17" i="156"/>
  <c r="C17" i="156"/>
  <c r="K16" i="156"/>
  <c r="I16" i="156"/>
  <c r="H16" i="156"/>
  <c r="F16" i="156"/>
  <c r="E16" i="156"/>
  <c r="D16" i="156"/>
  <c r="C16" i="156"/>
  <c r="K15" i="156"/>
  <c r="I15" i="156"/>
  <c r="H15" i="156"/>
  <c r="F15" i="156"/>
  <c r="E15" i="156"/>
  <c r="D15" i="156"/>
  <c r="C15" i="156"/>
  <c r="K14" i="156"/>
  <c r="I14" i="156"/>
  <c r="H14" i="156"/>
  <c r="F14" i="156"/>
  <c r="E14" i="156"/>
  <c r="D14" i="156"/>
  <c r="C14" i="156"/>
  <c r="K13" i="156"/>
  <c r="I13" i="156"/>
  <c r="H13" i="156"/>
  <c r="F13" i="156"/>
  <c r="E13" i="156"/>
  <c r="D13" i="156"/>
  <c r="C13" i="156"/>
  <c r="K12" i="156"/>
  <c r="I12" i="156"/>
  <c r="H12" i="156"/>
  <c r="F12" i="156"/>
  <c r="E12" i="156"/>
  <c r="D12" i="156"/>
  <c r="C12" i="156"/>
  <c r="K11" i="156"/>
  <c r="I11" i="156"/>
  <c r="H11" i="156"/>
  <c r="F11" i="156"/>
  <c r="E11" i="156"/>
  <c r="D11" i="156"/>
  <c r="C11" i="156"/>
  <c r="K10" i="156"/>
  <c r="I10" i="156"/>
  <c r="H10" i="156"/>
  <c r="F10" i="156"/>
  <c r="E10" i="156"/>
  <c r="D10" i="156"/>
  <c r="C10" i="156"/>
  <c r="K9" i="156"/>
  <c r="I9" i="156"/>
  <c r="H9" i="156"/>
  <c r="F9" i="156"/>
  <c r="E9" i="156"/>
  <c r="D9" i="156"/>
  <c r="C9" i="156"/>
  <c r="K8" i="156"/>
  <c r="I8" i="156"/>
  <c r="H8" i="156"/>
  <c r="F8" i="156"/>
  <c r="E8" i="156"/>
  <c r="D8" i="156"/>
  <c r="C8" i="156"/>
  <c r="C57" i="155"/>
  <c r="K56" i="155"/>
  <c r="I56" i="155"/>
  <c r="H56" i="155"/>
  <c r="F56" i="155"/>
  <c r="E56" i="155"/>
  <c r="D56" i="155"/>
  <c r="C56" i="155"/>
  <c r="K55" i="155"/>
  <c r="I55" i="155"/>
  <c r="H55" i="155"/>
  <c r="F55" i="155"/>
  <c r="E55" i="155"/>
  <c r="D55" i="155"/>
  <c r="C55" i="155"/>
  <c r="K54" i="155"/>
  <c r="I54" i="155"/>
  <c r="H54" i="155"/>
  <c r="F54" i="155"/>
  <c r="E54" i="155"/>
  <c r="D54" i="155"/>
  <c r="C54" i="155"/>
  <c r="K53" i="155"/>
  <c r="I53" i="155"/>
  <c r="H53" i="155"/>
  <c r="F53" i="155"/>
  <c r="E53" i="155"/>
  <c r="D53" i="155"/>
  <c r="C53" i="155"/>
  <c r="K52" i="155"/>
  <c r="I52" i="155"/>
  <c r="H52" i="155"/>
  <c r="F52" i="155"/>
  <c r="E52" i="155"/>
  <c r="D52" i="155"/>
  <c r="C52" i="155"/>
  <c r="K50" i="155"/>
  <c r="I50" i="155"/>
  <c r="H50" i="155"/>
  <c r="F50" i="155"/>
  <c r="E50" i="155"/>
  <c r="D50" i="155"/>
  <c r="C50" i="155"/>
  <c r="K49" i="155"/>
  <c r="I49" i="155"/>
  <c r="H49" i="155"/>
  <c r="F49" i="155"/>
  <c r="E49" i="155"/>
  <c r="D49" i="155"/>
  <c r="C49" i="155"/>
  <c r="K48" i="155"/>
  <c r="I48" i="155"/>
  <c r="H48" i="155"/>
  <c r="F48" i="155"/>
  <c r="E48" i="155"/>
  <c r="D48" i="155"/>
  <c r="C48" i="155"/>
  <c r="K47" i="155"/>
  <c r="I47" i="155"/>
  <c r="H47" i="155"/>
  <c r="F47" i="155"/>
  <c r="E47" i="155"/>
  <c r="D47" i="155"/>
  <c r="C47" i="155"/>
  <c r="K46" i="155"/>
  <c r="I46" i="155"/>
  <c r="H46" i="155"/>
  <c r="F46" i="155"/>
  <c r="E46" i="155"/>
  <c r="D46" i="155"/>
  <c r="C46" i="155"/>
  <c r="K45" i="155"/>
  <c r="I45" i="155"/>
  <c r="H45" i="155"/>
  <c r="F45" i="155"/>
  <c r="E45" i="155"/>
  <c r="D45" i="155"/>
  <c r="C45" i="155"/>
  <c r="K44" i="155"/>
  <c r="I44" i="155"/>
  <c r="H44" i="155"/>
  <c r="F44" i="155"/>
  <c r="E44" i="155"/>
  <c r="D44" i="155"/>
  <c r="C44" i="155"/>
  <c r="K43" i="155"/>
  <c r="I43" i="155"/>
  <c r="H43" i="155"/>
  <c r="F43" i="155"/>
  <c r="E43" i="155"/>
  <c r="D43" i="155"/>
  <c r="C43" i="155"/>
  <c r="K42" i="155"/>
  <c r="I42" i="155"/>
  <c r="H42" i="155"/>
  <c r="F42" i="155"/>
  <c r="E42" i="155"/>
  <c r="D42" i="155"/>
  <c r="C42" i="155"/>
  <c r="K41" i="155"/>
  <c r="I41" i="155"/>
  <c r="H41" i="155"/>
  <c r="F41" i="155"/>
  <c r="E41" i="155"/>
  <c r="D41" i="155"/>
  <c r="C41" i="155"/>
  <c r="K40" i="155"/>
  <c r="I40" i="155"/>
  <c r="H40" i="155"/>
  <c r="F40" i="155"/>
  <c r="E40" i="155"/>
  <c r="D40" i="155"/>
  <c r="C40" i="155"/>
  <c r="K39" i="155"/>
  <c r="I39" i="155"/>
  <c r="H39" i="155"/>
  <c r="F39" i="155"/>
  <c r="E39" i="155"/>
  <c r="D39" i="155"/>
  <c r="C39" i="155"/>
  <c r="K38" i="155"/>
  <c r="I38" i="155"/>
  <c r="H38" i="155"/>
  <c r="F38" i="155"/>
  <c r="E38" i="155"/>
  <c r="D38" i="155"/>
  <c r="C38" i="155"/>
  <c r="K37" i="155"/>
  <c r="I37" i="155"/>
  <c r="H37" i="155"/>
  <c r="F37" i="155"/>
  <c r="E37" i="155"/>
  <c r="D37" i="155"/>
  <c r="C37" i="155"/>
  <c r="K36" i="155"/>
  <c r="I36" i="155"/>
  <c r="E36" i="155"/>
  <c r="D36" i="155"/>
  <c r="C36" i="155"/>
  <c r="K35" i="155"/>
  <c r="I35" i="155"/>
  <c r="H35" i="155"/>
  <c r="F35" i="155"/>
  <c r="E35" i="155"/>
  <c r="D35" i="155"/>
  <c r="C35" i="155"/>
  <c r="K34" i="155"/>
  <c r="I34" i="155"/>
  <c r="H34" i="155"/>
  <c r="F34" i="155"/>
  <c r="E34" i="155"/>
  <c r="D34" i="155"/>
  <c r="C34" i="155"/>
  <c r="K33" i="155"/>
  <c r="I33" i="155"/>
  <c r="H33" i="155"/>
  <c r="F33" i="155"/>
  <c r="E33" i="155"/>
  <c r="D33" i="155"/>
  <c r="C33" i="155"/>
  <c r="K32" i="155"/>
  <c r="I32" i="155"/>
  <c r="H32" i="155"/>
  <c r="F32" i="155"/>
  <c r="E32" i="155"/>
  <c r="D32" i="155"/>
  <c r="C32" i="155"/>
  <c r="K31" i="155"/>
  <c r="I31" i="155"/>
  <c r="H31" i="155"/>
  <c r="F31" i="155"/>
  <c r="E31" i="155"/>
  <c r="D31" i="155"/>
  <c r="C31" i="155"/>
  <c r="K30" i="155"/>
  <c r="I30" i="155"/>
  <c r="H30" i="155"/>
  <c r="F30" i="155"/>
  <c r="E30" i="155"/>
  <c r="D30" i="155"/>
  <c r="C30" i="155"/>
  <c r="K29" i="155"/>
  <c r="I29" i="155"/>
  <c r="E29" i="155"/>
  <c r="D29" i="155"/>
  <c r="C29" i="155"/>
  <c r="K28" i="155"/>
  <c r="I28" i="155"/>
  <c r="H28" i="155"/>
  <c r="F28" i="155"/>
  <c r="E28" i="155"/>
  <c r="D28" i="155"/>
  <c r="C28" i="155"/>
  <c r="K27" i="155"/>
  <c r="I27" i="155"/>
  <c r="H27" i="155"/>
  <c r="F27" i="155"/>
  <c r="E27" i="155"/>
  <c r="D27" i="155"/>
  <c r="C27" i="155"/>
  <c r="K26" i="155"/>
  <c r="I26" i="155"/>
  <c r="H26" i="155"/>
  <c r="F26" i="155"/>
  <c r="E26" i="155"/>
  <c r="D26" i="155"/>
  <c r="C26" i="155"/>
  <c r="K25" i="155"/>
  <c r="I25" i="155"/>
  <c r="H25" i="155"/>
  <c r="F25" i="155"/>
  <c r="E25" i="155"/>
  <c r="D25" i="155"/>
  <c r="C25" i="155"/>
  <c r="K24" i="155"/>
  <c r="I24" i="155"/>
  <c r="H24" i="155"/>
  <c r="F24" i="155"/>
  <c r="E24" i="155"/>
  <c r="D24" i="155"/>
  <c r="C24" i="155"/>
  <c r="K23" i="155"/>
  <c r="I23" i="155"/>
  <c r="H23" i="155"/>
  <c r="F23" i="155"/>
  <c r="E23" i="155"/>
  <c r="D23" i="155"/>
  <c r="C23" i="155"/>
  <c r="K22" i="155"/>
  <c r="I22" i="155"/>
  <c r="H22" i="155"/>
  <c r="F22" i="155"/>
  <c r="E22" i="155"/>
  <c r="D22" i="155"/>
  <c r="C22" i="155"/>
  <c r="K21" i="155"/>
  <c r="I21" i="155"/>
  <c r="H21" i="155"/>
  <c r="F21" i="155"/>
  <c r="E21" i="155"/>
  <c r="D21" i="155"/>
  <c r="C21" i="155"/>
  <c r="K20" i="155"/>
  <c r="I20" i="155"/>
  <c r="H20" i="155"/>
  <c r="F20" i="155"/>
  <c r="E20" i="155"/>
  <c r="D20" i="155"/>
  <c r="C20" i="155"/>
  <c r="K19" i="155"/>
  <c r="I19" i="155"/>
  <c r="H19" i="155"/>
  <c r="F19" i="155"/>
  <c r="E19" i="155"/>
  <c r="D19" i="155"/>
  <c r="C19" i="155"/>
  <c r="K18" i="155"/>
  <c r="I18" i="155"/>
  <c r="H18" i="155"/>
  <c r="F18" i="155"/>
  <c r="E18" i="155"/>
  <c r="D18" i="155"/>
  <c r="C18" i="155"/>
  <c r="K17" i="155"/>
  <c r="I17" i="155"/>
  <c r="H17" i="155"/>
  <c r="F17" i="155"/>
  <c r="E17" i="155"/>
  <c r="D17" i="155"/>
  <c r="C17" i="155"/>
  <c r="K16" i="155"/>
  <c r="I16" i="155"/>
  <c r="H16" i="155"/>
  <c r="F16" i="155"/>
  <c r="E16" i="155"/>
  <c r="D16" i="155"/>
  <c r="C16" i="155"/>
  <c r="K15" i="155"/>
  <c r="I15" i="155"/>
  <c r="H15" i="155"/>
  <c r="F15" i="155"/>
  <c r="E15" i="155"/>
  <c r="D15" i="155"/>
  <c r="C15" i="155"/>
  <c r="K14" i="155"/>
  <c r="I14" i="155"/>
  <c r="H14" i="155"/>
  <c r="F14" i="155"/>
  <c r="E14" i="155"/>
  <c r="D14" i="155"/>
  <c r="C14" i="155"/>
  <c r="K13" i="155"/>
  <c r="I13" i="155"/>
  <c r="H13" i="155"/>
  <c r="F13" i="155"/>
  <c r="E13" i="155"/>
  <c r="D13" i="155"/>
  <c r="C13" i="155"/>
  <c r="K12" i="155"/>
  <c r="I12" i="155"/>
  <c r="H12" i="155"/>
  <c r="F12" i="155"/>
  <c r="E12" i="155"/>
  <c r="D12" i="155"/>
  <c r="C12" i="155"/>
  <c r="K11" i="155"/>
  <c r="I11" i="155"/>
  <c r="H11" i="155"/>
  <c r="F11" i="155"/>
  <c r="E11" i="155"/>
  <c r="D11" i="155"/>
  <c r="C11" i="155"/>
  <c r="K10" i="155"/>
  <c r="I10" i="155"/>
  <c r="H10" i="155"/>
  <c r="F10" i="155"/>
  <c r="E10" i="155"/>
  <c r="D10" i="155"/>
  <c r="C10" i="155"/>
  <c r="K9" i="155"/>
  <c r="I9" i="155"/>
  <c r="H9" i="155"/>
  <c r="F9" i="155"/>
  <c r="E9" i="155"/>
  <c r="D9" i="155"/>
  <c r="C9" i="155"/>
  <c r="K8" i="155"/>
  <c r="I8" i="155"/>
  <c r="F8" i="155"/>
  <c r="E8" i="155"/>
  <c r="D8" i="155"/>
  <c r="C8" i="155"/>
  <c r="C57" i="154"/>
  <c r="K56" i="154"/>
  <c r="I56" i="154"/>
  <c r="H56" i="154"/>
  <c r="F56" i="154"/>
  <c r="E56" i="154"/>
  <c r="D56" i="154"/>
  <c r="C56" i="154"/>
  <c r="K55" i="154"/>
  <c r="I55" i="154"/>
  <c r="H55" i="154"/>
  <c r="F55" i="154"/>
  <c r="E55" i="154"/>
  <c r="D55" i="154"/>
  <c r="C55" i="154"/>
  <c r="K54" i="154"/>
  <c r="I54" i="154"/>
  <c r="H54" i="154"/>
  <c r="F54" i="154"/>
  <c r="E54" i="154"/>
  <c r="D54" i="154"/>
  <c r="C54" i="154"/>
  <c r="K53" i="154"/>
  <c r="I53" i="154"/>
  <c r="H53" i="154"/>
  <c r="F53" i="154"/>
  <c r="E53" i="154"/>
  <c r="D53" i="154"/>
  <c r="C53" i="154"/>
  <c r="K52" i="154"/>
  <c r="I52" i="154"/>
  <c r="H52" i="154"/>
  <c r="F52" i="154"/>
  <c r="E52" i="154"/>
  <c r="D52" i="154"/>
  <c r="C52" i="154"/>
  <c r="K51" i="154"/>
  <c r="I51" i="154"/>
  <c r="H51" i="154"/>
  <c r="F51" i="154"/>
  <c r="E51" i="154"/>
  <c r="D51" i="154"/>
  <c r="C51" i="154"/>
  <c r="K50" i="154"/>
  <c r="I50" i="154"/>
  <c r="H50" i="154"/>
  <c r="F50" i="154"/>
  <c r="E50" i="154"/>
  <c r="D50" i="154"/>
  <c r="C50" i="154"/>
  <c r="K49" i="154"/>
  <c r="I49" i="154"/>
  <c r="H49" i="154"/>
  <c r="F49" i="154"/>
  <c r="E49" i="154"/>
  <c r="D49" i="154"/>
  <c r="C49" i="154"/>
  <c r="K48" i="154"/>
  <c r="I48" i="154"/>
  <c r="H48" i="154"/>
  <c r="F48" i="154"/>
  <c r="E48" i="154"/>
  <c r="D48" i="154"/>
  <c r="C48" i="154"/>
  <c r="K47" i="154"/>
  <c r="I47" i="154"/>
  <c r="H47" i="154"/>
  <c r="F47" i="154"/>
  <c r="E47" i="154"/>
  <c r="D47" i="154"/>
  <c r="C47" i="154"/>
  <c r="K46" i="154"/>
  <c r="I46" i="154"/>
  <c r="H46" i="154"/>
  <c r="F46" i="154"/>
  <c r="E46" i="154"/>
  <c r="D46" i="154"/>
  <c r="C46" i="154"/>
  <c r="K45" i="154"/>
  <c r="I45" i="154"/>
  <c r="H45" i="154"/>
  <c r="F45" i="154"/>
  <c r="E45" i="154"/>
  <c r="D45" i="154"/>
  <c r="C45" i="154"/>
  <c r="K44" i="154"/>
  <c r="I44" i="154"/>
  <c r="H44" i="154"/>
  <c r="F44" i="154"/>
  <c r="E44" i="154"/>
  <c r="D44" i="154"/>
  <c r="C44" i="154"/>
  <c r="K43" i="154"/>
  <c r="I43" i="154"/>
  <c r="H43" i="154"/>
  <c r="F43" i="154"/>
  <c r="E43" i="154"/>
  <c r="D43" i="154"/>
  <c r="C43" i="154"/>
  <c r="K42" i="154"/>
  <c r="I42" i="154"/>
  <c r="H42" i="154"/>
  <c r="F42" i="154"/>
  <c r="E42" i="154"/>
  <c r="D42" i="154"/>
  <c r="C42" i="154"/>
  <c r="K41" i="154"/>
  <c r="I41" i="154"/>
  <c r="H41" i="154"/>
  <c r="F41" i="154"/>
  <c r="E41" i="154"/>
  <c r="D41" i="154"/>
  <c r="C41" i="154"/>
  <c r="K40" i="154"/>
  <c r="I40" i="154"/>
  <c r="H40" i="154"/>
  <c r="F40" i="154"/>
  <c r="E40" i="154"/>
  <c r="D40" i="154"/>
  <c r="C40" i="154"/>
  <c r="K39" i="154"/>
  <c r="I39" i="154"/>
  <c r="H39" i="154"/>
  <c r="F39" i="154"/>
  <c r="E39" i="154"/>
  <c r="D39" i="154"/>
  <c r="C39" i="154"/>
  <c r="K38" i="154"/>
  <c r="I38" i="154"/>
  <c r="H38" i="154"/>
  <c r="F38" i="154"/>
  <c r="E38" i="154"/>
  <c r="D38" i="154"/>
  <c r="C38" i="154"/>
  <c r="K37" i="154"/>
  <c r="I37" i="154"/>
  <c r="H37" i="154"/>
  <c r="F37" i="154"/>
  <c r="E37" i="154"/>
  <c r="D37" i="154"/>
  <c r="C37" i="154"/>
  <c r="K36" i="154"/>
  <c r="I36" i="154"/>
  <c r="H36" i="154"/>
  <c r="F36" i="154"/>
  <c r="E36" i="154"/>
  <c r="D36" i="154"/>
  <c r="C36" i="154"/>
  <c r="K35" i="154"/>
  <c r="I35" i="154"/>
  <c r="H35" i="154"/>
  <c r="F35" i="154"/>
  <c r="E35" i="154"/>
  <c r="D35" i="154"/>
  <c r="C35" i="154"/>
  <c r="K34" i="154"/>
  <c r="I34" i="154"/>
  <c r="H34" i="154"/>
  <c r="F34" i="154"/>
  <c r="E34" i="154"/>
  <c r="D34" i="154"/>
  <c r="C34" i="154"/>
  <c r="K33" i="154"/>
  <c r="I33" i="154"/>
  <c r="H33" i="154"/>
  <c r="F33" i="154"/>
  <c r="E33" i="154"/>
  <c r="D33" i="154"/>
  <c r="C33" i="154"/>
  <c r="K32" i="154"/>
  <c r="I32" i="154"/>
  <c r="H32" i="154"/>
  <c r="F32" i="154"/>
  <c r="E32" i="154"/>
  <c r="D32" i="154"/>
  <c r="C32" i="154"/>
  <c r="K31" i="154"/>
  <c r="I31" i="154"/>
  <c r="H31" i="154"/>
  <c r="F31" i="154"/>
  <c r="E31" i="154"/>
  <c r="D31" i="154"/>
  <c r="C31" i="154"/>
  <c r="K30" i="154"/>
  <c r="I30" i="154"/>
  <c r="H30" i="154"/>
  <c r="F30" i="154"/>
  <c r="E30" i="154"/>
  <c r="D30" i="154"/>
  <c r="C30" i="154"/>
  <c r="K29" i="154"/>
  <c r="I29" i="154"/>
  <c r="H29" i="154"/>
  <c r="F29" i="154"/>
  <c r="E29" i="154"/>
  <c r="D29" i="154"/>
  <c r="C29" i="154"/>
  <c r="K28" i="154"/>
  <c r="I28" i="154"/>
  <c r="H28" i="154"/>
  <c r="F28" i="154"/>
  <c r="E28" i="154"/>
  <c r="D28" i="154"/>
  <c r="C28" i="154"/>
  <c r="K27" i="154"/>
  <c r="I27" i="154"/>
  <c r="H27" i="154"/>
  <c r="F27" i="154"/>
  <c r="E27" i="154"/>
  <c r="D27" i="154"/>
  <c r="C27" i="154"/>
  <c r="K26" i="154"/>
  <c r="I26" i="154"/>
  <c r="H26" i="154"/>
  <c r="F26" i="154"/>
  <c r="E26" i="154"/>
  <c r="D26" i="154"/>
  <c r="C26" i="154"/>
  <c r="K25" i="154"/>
  <c r="I25" i="154"/>
  <c r="H25" i="154"/>
  <c r="F25" i="154"/>
  <c r="E25" i="154"/>
  <c r="D25" i="154"/>
  <c r="C25" i="154"/>
  <c r="K24" i="154"/>
  <c r="I24" i="154"/>
  <c r="H24" i="154"/>
  <c r="F24" i="154"/>
  <c r="E24" i="154"/>
  <c r="D24" i="154"/>
  <c r="C24" i="154"/>
  <c r="K23" i="154"/>
  <c r="I23" i="154"/>
  <c r="H23" i="154"/>
  <c r="F23" i="154"/>
  <c r="E23" i="154"/>
  <c r="D23" i="154"/>
  <c r="C23" i="154"/>
  <c r="K22" i="154"/>
  <c r="I22" i="154"/>
  <c r="H22" i="154"/>
  <c r="F22" i="154"/>
  <c r="E22" i="154"/>
  <c r="D22" i="154"/>
  <c r="C22" i="154"/>
  <c r="K21" i="154"/>
  <c r="I21" i="154"/>
  <c r="H21" i="154"/>
  <c r="F21" i="154"/>
  <c r="E21" i="154"/>
  <c r="D21" i="154"/>
  <c r="C21" i="154"/>
  <c r="K20" i="154"/>
  <c r="I20" i="154"/>
  <c r="H20" i="154"/>
  <c r="F20" i="154"/>
  <c r="E20" i="154"/>
  <c r="D20" i="154"/>
  <c r="C20" i="154"/>
  <c r="K19" i="154"/>
  <c r="I19" i="154"/>
  <c r="H19" i="154"/>
  <c r="F19" i="154"/>
  <c r="E19" i="154"/>
  <c r="D19" i="154"/>
  <c r="C19" i="154"/>
  <c r="K18" i="154"/>
  <c r="I18" i="154"/>
  <c r="H18" i="154"/>
  <c r="F18" i="154"/>
  <c r="E18" i="154"/>
  <c r="D18" i="154"/>
  <c r="C18" i="154"/>
  <c r="K17" i="154"/>
  <c r="I17" i="154"/>
  <c r="H17" i="154"/>
  <c r="F17" i="154"/>
  <c r="E17" i="154"/>
  <c r="D17" i="154"/>
  <c r="C17" i="154"/>
  <c r="K16" i="154"/>
  <c r="I16" i="154"/>
  <c r="H16" i="154"/>
  <c r="F16" i="154"/>
  <c r="E16" i="154"/>
  <c r="D16" i="154"/>
  <c r="C16" i="154"/>
  <c r="K15" i="154"/>
  <c r="I15" i="154"/>
  <c r="H15" i="154"/>
  <c r="F15" i="154"/>
  <c r="E15" i="154"/>
  <c r="D15" i="154"/>
  <c r="C15" i="154"/>
  <c r="K14" i="154"/>
  <c r="I14" i="154"/>
  <c r="H14" i="154"/>
  <c r="F14" i="154"/>
  <c r="E14" i="154"/>
  <c r="D14" i="154"/>
  <c r="C14" i="154"/>
  <c r="K13" i="154"/>
  <c r="I13" i="154"/>
  <c r="H13" i="154"/>
  <c r="F13" i="154"/>
  <c r="E13" i="154"/>
  <c r="D13" i="154"/>
  <c r="C13" i="154"/>
  <c r="K12" i="154"/>
  <c r="I12" i="154"/>
  <c r="H12" i="154"/>
  <c r="F12" i="154"/>
  <c r="E12" i="154"/>
  <c r="D12" i="154"/>
  <c r="C12" i="154"/>
  <c r="K11" i="154"/>
  <c r="I11" i="154"/>
  <c r="H11" i="154"/>
  <c r="F11" i="154"/>
  <c r="E11" i="154"/>
  <c r="D11" i="154"/>
  <c r="C11" i="154"/>
  <c r="K10" i="154"/>
  <c r="I10" i="154"/>
  <c r="H10" i="154"/>
  <c r="F10" i="154"/>
  <c r="E10" i="154"/>
  <c r="D10" i="154"/>
  <c r="C10" i="154"/>
  <c r="K9" i="154"/>
  <c r="I9" i="154"/>
  <c r="H9" i="154"/>
  <c r="F9" i="154"/>
  <c r="E9" i="154"/>
  <c r="D9" i="154"/>
  <c r="C9" i="154"/>
  <c r="K8" i="154"/>
  <c r="I8" i="154"/>
  <c r="H8" i="154"/>
  <c r="F8" i="154"/>
  <c r="E8" i="154"/>
  <c r="D8" i="154"/>
  <c r="C8" i="154"/>
  <c r="K12" i="102"/>
  <c r="I12" i="102"/>
  <c r="H12" i="102"/>
  <c r="F12" i="102"/>
  <c r="E12" i="102"/>
  <c r="D12" i="102"/>
  <c r="C12" i="102"/>
  <c r="K11" i="102"/>
  <c r="I11" i="102"/>
  <c r="H11" i="102"/>
  <c r="F11" i="102"/>
  <c r="E11" i="102"/>
  <c r="D11" i="102"/>
  <c r="C11" i="102"/>
  <c r="K56" i="102" l="1"/>
  <c r="I56" i="102"/>
  <c r="H56" i="102"/>
  <c r="F56" i="102"/>
  <c r="E56" i="102"/>
  <c r="D56" i="102"/>
  <c r="C56" i="102"/>
  <c r="K55" i="102"/>
  <c r="I55" i="102"/>
  <c r="H55" i="102"/>
  <c r="F55" i="102"/>
  <c r="E55" i="102"/>
  <c r="D55" i="102"/>
  <c r="C55" i="102"/>
  <c r="K54" i="102"/>
  <c r="I54" i="102"/>
  <c r="H54" i="102"/>
  <c r="F54" i="102"/>
  <c r="E54" i="102"/>
  <c r="D54" i="102"/>
  <c r="C54" i="102"/>
  <c r="K53" i="102"/>
  <c r="I53" i="102"/>
  <c r="H53" i="102"/>
  <c r="F53" i="102"/>
  <c r="E53" i="102"/>
  <c r="D53" i="102"/>
  <c r="C53" i="102"/>
  <c r="K52" i="102"/>
  <c r="I52" i="102"/>
  <c r="H52" i="102"/>
  <c r="F52" i="102"/>
  <c r="E52" i="102"/>
  <c r="D52" i="102"/>
  <c r="C52" i="102"/>
  <c r="K51" i="102"/>
  <c r="I51" i="102"/>
  <c r="H51" i="102"/>
  <c r="F51" i="102"/>
  <c r="E51" i="102"/>
  <c r="D51" i="102"/>
  <c r="C51" i="102"/>
  <c r="K50" i="102"/>
  <c r="I50" i="102"/>
  <c r="H50" i="102"/>
  <c r="F50" i="102"/>
  <c r="E50" i="102"/>
  <c r="D50" i="102"/>
  <c r="C50" i="102"/>
  <c r="K49" i="102"/>
  <c r="I49" i="102"/>
  <c r="H49" i="102"/>
  <c r="F49" i="102"/>
  <c r="E49" i="102"/>
  <c r="D49" i="102"/>
  <c r="C49" i="102"/>
  <c r="K48" i="102"/>
  <c r="I48" i="102"/>
  <c r="H48" i="102"/>
  <c r="F48" i="102"/>
  <c r="E48" i="102"/>
  <c r="D48" i="102"/>
  <c r="C48" i="102"/>
  <c r="K47" i="102"/>
  <c r="I47" i="102"/>
  <c r="H47" i="102"/>
  <c r="F47" i="102"/>
  <c r="E47" i="102"/>
  <c r="D47" i="102"/>
  <c r="C47" i="102"/>
  <c r="K46" i="102"/>
  <c r="I46" i="102"/>
  <c r="H46" i="102"/>
  <c r="F46" i="102"/>
  <c r="E46" i="102"/>
  <c r="D46" i="102"/>
  <c r="C46" i="102"/>
  <c r="K45" i="102"/>
  <c r="I45" i="102"/>
  <c r="H45" i="102"/>
  <c r="F45" i="102"/>
  <c r="E45" i="102"/>
  <c r="D45" i="102"/>
  <c r="C45" i="102"/>
  <c r="K44" i="102"/>
  <c r="I44" i="102"/>
  <c r="H44" i="102"/>
  <c r="F44" i="102"/>
  <c r="E44" i="102"/>
  <c r="D44" i="102"/>
  <c r="C44" i="102"/>
  <c r="K43" i="102"/>
  <c r="I43" i="102"/>
  <c r="H43" i="102"/>
  <c r="F43" i="102"/>
  <c r="E43" i="102"/>
  <c r="D43" i="102"/>
  <c r="C43" i="102"/>
  <c r="K42" i="102"/>
  <c r="I42" i="102"/>
  <c r="H42" i="102"/>
  <c r="F42" i="102"/>
  <c r="E42" i="102"/>
  <c r="D42" i="102"/>
  <c r="C42" i="102"/>
  <c r="K41" i="102"/>
  <c r="I41" i="102"/>
  <c r="H41" i="102"/>
  <c r="F41" i="102"/>
  <c r="E41" i="102"/>
  <c r="D41" i="102"/>
  <c r="C41" i="102"/>
  <c r="K40" i="102"/>
  <c r="I40" i="102"/>
  <c r="H40" i="102"/>
  <c r="F40" i="102"/>
  <c r="E40" i="102"/>
  <c r="D40" i="102"/>
  <c r="C40" i="102"/>
  <c r="K39" i="102"/>
  <c r="I39" i="102"/>
  <c r="H39" i="102"/>
  <c r="F39" i="102"/>
  <c r="E39" i="102"/>
  <c r="D39" i="102"/>
  <c r="C39" i="102"/>
  <c r="K38" i="102"/>
  <c r="I38" i="102"/>
  <c r="H38" i="102"/>
  <c r="F38" i="102"/>
  <c r="E38" i="102"/>
  <c r="D38" i="102"/>
  <c r="C38" i="102"/>
  <c r="K37" i="102"/>
  <c r="I37" i="102"/>
  <c r="H37" i="102"/>
  <c r="F37" i="102"/>
  <c r="E37" i="102"/>
  <c r="D37" i="102"/>
  <c r="C37" i="102"/>
  <c r="K36" i="102"/>
  <c r="I36" i="102"/>
  <c r="H36" i="102"/>
  <c r="F36" i="102"/>
  <c r="E36" i="102"/>
  <c r="D36" i="102"/>
  <c r="C36" i="102"/>
  <c r="K35" i="102"/>
  <c r="I35" i="102"/>
  <c r="H35" i="102"/>
  <c r="F35" i="102"/>
  <c r="E35" i="102"/>
  <c r="D35" i="102"/>
  <c r="C35" i="102"/>
  <c r="K34" i="102"/>
  <c r="I34" i="102"/>
  <c r="H34" i="102"/>
  <c r="F34" i="102"/>
  <c r="E34" i="102"/>
  <c r="D34" i="102"/>
  <c r="C34" i="102"/>
  <c r="K33" i="102"/>
  <c r="I33" i="102"/>
  <c r="H33" i="102"/>
  <c r="F33" i="102"/>
  <c r="E33" i="102"/>
  <c r="D33" i="102"/>
  <c r="C33" i="102"/>
  <c r="K32" i="102"/>
  <c r="I32" i="102"/>
  <c r="H32" i="102"/>
  <c r="F32" i="102"/>
  <c r="E32" i="102"/>
  <c r="D32" i="102"/>
  <c r="C32" i="102"/>
  <c r="K31" i="102"/>
  <c r="I31" i="102"/>
  <c r="H31" i="102"/>
  <c r="F31" i="102"/>
  <c r="E31" i="102"/>
  <c r="D31" i="102"/>
  <c r="C31" i="102"/>
  <c r="K30" i="102"/>
  <c r="I30" i="102"/>
  <c r="H30" i="102"/>
  <c r="F30" i="102"/>
  <c r="E30" i="102"/>
  <c r="D30" i="102"/>
  <c r="C30" i="102"/>
  <c r="K29" i="102"/>
  <c r="I29" i="102"/>
  <c r="H29" i="102"/>
  <c r="F29" i="102"/>
  <c r="E29" i="102"/>
  <c r="D29" i="102"/>
  <c r="C29" i="102"/>
  <c r="K28" i="102"/>
  <c r="I28" i="102"/>
  <c r="H28" i="102"/>
  <c r="F28" i="102"/>
  <c r="E28" i="102"/>
  <c r="D28" i="102"/>
  <c r="C28" i="102"/>
  <c r="K27" i="102"/>
  <c r="I27" i="102"/>
  <c r="H27" i="102"/>
  <c r="F27" i="102"/>
  <c r="E27" i="102"/>
  <c r="D27" i="102"/>
  <c r="C27" i="102"/>
  <c r="K26" i="102"/>
  <c r="I26" i="102"/>
  <c r="H26" i="102"/>
  <c r="F26" i="102"/>
  <c r="E26" i="102"/>
  <c r="D26" i="102"/>
  <c r="C26" i="102"/>
  <c r="K25" i="102"/>
  <c r="I25" i="102"/>
  <c r="H25" i="102"/>
  <c r="F25" i="102"/>
  <c r="E25" i="102"/>
  <c r="D25" i="102"/>
  <c r="C25" i="102"/>
  <c r="K23" i="102"/>
  <c r="I23" i="102"/>
  <c r="H23" i="102"/>
  <c r="F23" i="102"/>
  <c r="E23" i="102"/>
  <c r="D23" i="102"/>
  <c r="C23" i="102"/>
  <c r="K22" i="102"/>
  <c r="I22" i="102"/>
  <c r="H22" i="102"/>
  <c r="F22" i="102"/>
  <c r="E22" i="102"/>
  <c r="D22" i="102"/>
  <c r="C22" i="102"/>
  <c r="K21" i="102"/>
  <c r="I21" i="102"/>
  <c r="H21" i="102"/>
  <c r="F21" i="102"/>
  <c r="E21" i="102"/>
  <c r="D21" i="102"/>
  <c r="C21" i="102"/>
  <c r="K20" i="102"/>
  <c r="I20" i="102"/>
  <c r="H20" i="102"/>
  <c r="F20" i="102"/>
  <c r="E20" i="102"/>
  <c r="D20" i="102"/>
  <c r="C20" i="102"/>
  <c r="K19" i="102"/>
  <c r="I19" i="102"/>
  <c r="H19" i="102"/>
  <c r="F19" i="102"/>
  <c r="E19" i="102"/>
  <c r="D19" i="102"/>
  <c r="C19" i="102"/>
  <c r="K18" i="102"/>
  <c r="I18" i="102"/>
  <c r="H18" i="102"/>
  <c r="F18" i="102"/>
  <c r="E18" i="102"/>
  <c r="D18" i="102"/>
  <c r="C18" i="102"/>
  <c r="K17" i="102"/>
  <c r="I17" i="102"/>
  <c r="H17" i="102"/>
  <c r="F17" i="102"/>
  <c r="E17" i="102"/>
  <c r="D17" i="102"/>
  <c r="C17" i="102"/>
  <c r="K16" i="102"/>
  <c r="I16" i="102"/>
  <c r="H16" i="102"/>
  <c r="F16" i="102"/>
  <c r="E16" i="102"/>
  <c r="D16" i="102"/>
  <c r="C16" i="102"/>
  <c r="K15" i="102"/>
  <c r="I15" i="102"/>
  <c r="H15" i="102"/>
  <c r="F15" i="102"/>
  <c r="E15" i="102"/>
  <c r="D15" i="102"/>
  <c r="C15" i="102"/>
  <c r="K14" i="102"/>
  <c r="I14" i="102"/>
  <c r="H14" i="102"/>
  <c r="F14" i="102"/>
  <c r="E14" i="102"/>
  <c r="D14" i="102"/>
  <c r="C14" i="102"/>
  <c r="K13" i="102"/>
  <c r="I13" i="102"/>
  <c r="H13" i="102"/>
  <c r="F13" i="102"/>
  <c r="E13" i="102"/>
  <c r="D13" i="102"/>
  <c r="C13" i="102"/>
  <c r="K10" i="102"/>
  <c r="I10" i="102"/>
  <c r="H10" i="102"/>
  <c r="F10" i="102"/>
  <c r="E10" i="102"/>
  <c r="D10" i="102"/>
  <c r="C10" i="102"/>
  <c r="K8" i="102"/>
  <c r="I8" i="102"/>
  <c r="H8" i="102"/>
  <c r="F8" i="102"/>
  <c r="E8" i="102"/>
  <c r="D8" i="102"/>
  <c r="C8" i="102"/>
  <c r="K9" i="102"/>
  <c r="I9" i="102"/>
  <c r="H9" i="102"/>
  <c r="F9" i="102"/>
  <c r="E9" i="102"/>
  <c r="D9" i="102"/>
  <c r="C9" i="102"/>
  <c r="C57" i="102" l="1"/>
</calcChain>
</file>

<file path=xl/sharedStrings.xml><?xml version="1.0" encoding="utf-8"?>
<sst xmlns="http://schemas.openxmlformats.org/spreadsheetml/2006/main" count="3042" uniqueCount="83">
  <si>
    <t>団　　　体　　　名</t>
    <rPh sb="0" eb="1">
      <t>ダン</t>
    </rPh>
    <rPh sb="4" eb="5">
      <t>カラダ</t>
    </rPh>
    <rPh sb="8" eb="9">
      <t>メイ</t>
    </rPh>
    <phoneticPr fontId="18"/>
  </si>
  <si>
    <t>申請書№</t>
    <rPh sb="0" eb="3">
      <t>シンセイショ</t>
    </rPh>
    <phoneticPr fontId="18"/>
  </si>
  <si>
    <t>火</t>
    <rPh sb="0" eb="1">
      <t>カ</t>
    </rPh>
    <phoneticPr fontId="18"/>
  </si>
  <si>
    <t>水</t>
    <rPh sb="0" eb="1">
      <t>スイ</t>
    </rPh>
    <phoneticPr fontId="18"/>
  </si>
  <si>
    <t>木</t>
    <rPh sb="0" eb="1">
      <t>キ</t>
    </rPh>
    <phoneticPr fontId="18"/>
  </si>
  <si>
    <t>金</t>
    <rPh sb="0" eb="1">
      <t>キン</t>
    </rPh>
    <phoneticPr fontId="18"/>
  </si>
  <si>
    <t>月</t>
    <rPh sb="0" eb="1">
      <t>ゲツ</t>
    </rPh>
    <phoneticPr fontId="18"/>
  </si>
  <si>
    <t>土</t>
    <rPh sb="0" eb="1">
      <t>ド</t>
    </rPh>
    <phoneticPr fontId="18"/>
  </si>
  <si>
    <t>日</t>
    <rPh sb="0" eb="1">
      <t>ニチ</t>
    </rPh>
    <phoneticPr fontId="18"/>
  </si>
  <si>
    <t>～</t>
  </si>
  <si>
    <t>～</t>
    <phoneticPr fontId="18"/>
  </si>
  <si>
    <t>開始日</t>
    <rPh sb="0" eb="2">
      <t>カイシ</t>
    </rPh>
    <rPh sb="2" eb="3">
      <t>ヒ</t>
    </rPh>
    <phoneticPr fontId="18"/>
  </si>
  <si>
    <t>終了日</t>
    <rPh sb="0" eb="2">
      <t>シュウリョウ</t>
    </rPh>
    <rPh sb="2" eb="3">
      <t>ヒ</t>
    </rPh>
    <phoneticPr fontId="18"/>
  </si>
  <si>
    <t>開始
時間</t>
    <rPh sb="0" eb="2">
      <t>カイシ</t>
    </rPh>
    <rPh sb="3" eb="5">
      <t>ジカン</t>
    </rPh>
    <phoneticPr fontId="18"/>
  </si>
  <si>
    <t>終了
時間</t>
    <rPh sb="0" eb="2">
      <t>シュウリョウ</t>
    </rPh>
    <rPh sb="3" eb="5">
      <t>ジカン</t>
    </rPh>
    <phoneticPr fontId="18"/>
  </si>
  <si>
    <t>1面</t>
    <rPh sb="1" eb="2">
      <t>メン</t>
    </rPh>
    <phoneticPr fontId="18"/>
  </si>
  <si>
    <t>2面</t>
    <rPh sb="1" eb="2">
      <t>メン</t>
    </rPh>
    <phoneticPr fontId="18"/>
  </si>
  <si>
    <t>頻度</t>
    <rPh sb="0" eb="2">
      <t>ヒンド</t>
    </rPh>
    <phoneticPr fontId="18"/>
  </si>
  <si>
    <t>曜日</t>
    <rPh sb="0" eb="2">
      <t>ヨウビ</t>
    </rPh>
    <phoneticPr fontId="18"/>
  </si>
  <si>
    <t>↓↓↓</t>
    <phoneticPr fontId="18"/>
  </si>
  <si>
    <t>学校開放入力ファイルの申請Noを入力</t>
    <phoneticPr fontId="18"/>
  </si>
  <si>
    <t>Ｒ6年度　新井小学校 使用状況（体育館２面）</t>
    <rPh sb="2" eb="3">
      <t>ネン</t>
    </rPh>
    <rPh sb="3" eb="4">
      <t>ド</t>
    </rPh>
    <rPh sb="5" eb="7">
      <t>アライ</t>
    </rPh>
    <rPh sb="7" eb="8">
      <t>ショウ</t>
    </rPh>
    <rPh sb="8" eb="10">
      <t>ガッコウ</t>
    </rPh>
    <rPh sb="11" eb="13">
      <t>シヨウ</t>
    </rPh>
    <rPh sb="13" eb="15">
      <t>ジョウキョウ</t>
    </rPh>
    <rPh sb="16" eb="19">
      <t>タイイクカン</t>
    </rPh>
    <rPh sb="20" eb="21">
      <t>メン</t>
    </rPh>
    <phoneticPr fontId="18"/>
  </si>
  <si>
    <t>Ｒ6年度　新井北小学校 使用状況（グラウンド）</t>
    <rPh sb="2" eb="3">
      <t>ネン</t>
    </rPh>
    <rPh sb="3" eb="4">
      <t>ド</t>
    </rPh>
    <rPh sb="5" eb="7">
      <t>アライ</t>
    </rPh>
    <rPh sb="7" eb="8">
      <t>キタ</t>
    </rPh>
    <rPh sb="8" eb="9">
      <t>ショウ</t>
    </rPh>
    <rPh sb="9" eb="11">
      <t>ガッコウ</t>
    </rPh>
    <rPh sb="12" eb="14">
      <t>シヨウ</t>
    </rPh>
    <rPh sb="14" eb="16">
      <t>ジョウキョウ</t>
    </rPh>
    <phoneticPr fontId="18"/>
  </si>
  <si>
    <t>Ｒ6年度　新井北小学校 使用状況（体育館）</t>
    <rPh sb="2" eb="3">
      <t>ネン</t>
    </rPh>
    <rPh sb="3" eb="4">
      <t>ド</t>
    </rPh>
    <rPh sb="5" eb="7">
      <t>アライ</t>
    </rPh>
    <rPh sb="7" eb="8">
      <t>キタ</t>
    </rPh>
    <rPh sb="8" eb="9">
      <t>ショウ</t>
    </rPh>
    <rPh sb="9" eb="11">
      <t>ガッコウ</t>
    </rPh>
    <rPh sb="12" eb="14">
      <t>シヨウ</t>
    </rPh>
    <rPh sb="14" eb="16">
      <t>ジョウキョウ</t>
    </rPh>
    <rPh sb="17" eb="19">
      <t>タイイク</t>
    </rPh>
    <rPh sb="19" eb="20">
      <t>ヤカタ</t>
    </rPh>
    <phoneticPr fontId="18"/>
  </si>
  <si>
    <t>Ｒ6年度　新井小学校 使用状況（グラウンド）</t>
    <rPh sb="2" eb="3">
      <t>ネン</t>
    </rPh>
    <rPh sb="3" eb="4">
      <t>ド</t>
    </rPh>
    <rPh sb="5" eb="7">
      <t>アライ</t>
    </rPh>
    <rPh sb="7" eb="8">
      <t>ショウ</t>
    </rPh>
    <rPh sb="8" eb="10">
      <t>ガッコウ</t>
    </rPh>
    <rPh sb="11" eb="13">
      <t>シヨウ</t>
    </rPh>
    <rPh sb="13" eb="15">
      <t>ジョウキョウ</t>
    </rPh>
    <phoneticPr fontId="18"/>
  </si>
  <si>
    <t>Ｒ6年度　斐太北小学校 使用状況（グラウンド）</t>
    <rPh sb="2" eb="3">
      <t>ネン</t>
    </rPh>
    <rPh sb="3" eb="4">
      <t>ド</t>
    </rPh>
    <rPh sb="5" eb="7">
      <t>ヒダ</t>
    </rPh>
    <rPh sb="7" eb="8">
      <t>キタ</t>
    </rPh>
    <rPh sb="8" eb="9">
      <t>ショウ</t>
    </rPh>
    <rPh sb="9" eb="11">
      <t>ガッコウ</t>
    </rPh>
    <rPh sb="12" eb="14">
      <t>シヨウ</t>
    </rPh>
    <rPh sb="14" eb="16">
      <t>ジョウキョウ</t>
    </rPh>
    <phoneticPr fontId="18"/>
  </si>
  <si>
    <t>Ｒ6年度　斐太北小学校 使用状況（体育館）</t>
    <rPh sb="2" eb="3">
      <t>ネン</t>
    </rPh>
    <rPh sb="3" eb="4">
      <t>ド</t>
    </rPh>
    <rPh sb="5" eb="7">
      <t>ヒダ</t>
    </rPh>
    <rPh sb="7" eb="8">
      <t>キタ</t>
    </rPh>
    <rPh sb="8" eb="9">
      <t>ショウ</t>
    </rPh>
    <rPh sb="9" eb="11">
      <t>ガッコウ</t>
    </rPh>
    <rPh sb="12" eb="14">
      <t>シヨウ</t>
    </rPh>
    <rPh sb="14" eb="16">
      <t>ジョウキョウ</t>
    </rPh>
    <rPh sb="17" eb="20">
      <t>タイイクカン</t>
    </rPh>
    <phoneticPr fontId="18"/>
  </si>
  <si>
    <t>Ｒ6年度　新井南小学校 使用状況（体育館）</t>
    <rPh sb="2" eb="3">
      <t>ネン</t>
    </rPh>
    <rPh sb="3" eb="4">
      <t>ド</t>
    </rPh>
    <rPh sb="5" eb="7">
      <t>アライ</t>
    </rPh>
    <rPh sb="7" eb="8">
      <t>ミナミ</t>
    </rPh>
    <rPh sb="8" eb="9">
      <t>ショウ</t>
    </rPh>
    <rPh sb="9" eb="11">
      <t>ガッコウ</t>
    </rPh>
    <rPh sb="12" eb="14">
      <t>シヨウ</t>
    </rPh>
    <rPh sb="14" eb="16">
      <t>ジョウキョウ</t>
    </rPh>
    <rPh sb="17" eb="20">
      <t>タイイクカン</t>
    </rPh>
    <phoneticPr fontId="18"/>
  </si>
  <si>
    <t>Ｒ6年度　新井南小学校 使用状況（グラウンド）</t>
    <rPh sb="2" eb="3">
      <t>ネン</t>
    </rPh>
    <rPh sb="3" eb="4">
      <t>ド</t>
    </rPh>
    <rPh sb="5" eb="7">
      <t>アライ</t>
    </rPh>
    <rPh sb="7" eb="8">
      <t>ミナミ</t>
    </rPh>
    <rPh sb="8" eb="9">
      <t>ショウ</t>
    </rPh>
    <rPh sb="9" eb="11">
      <t>ガッコウ</t>
    </rPh>
    <rPh sb="12" eb="14">
      <t>シヨウ</t>
    </rPh>
    <rPh sb="14" eb="16">
      <t>ジョウキョウ</t>
    </rPh>
    <phoneticPr fontId="18"/>
  </si>
  <si>
    <t>Ｒ6年度　新井中央小学校 使用状況（グラウンド）</t>
    <rPh sb="2" eb="3">
      <t>ネン</t>
    </rPh>
    <rPh sb="3" eb="4">
      <t>ド</t>
    </rPh>
    <rPh sb="5" eb="7">
      <t>アライ</t>
    </rPh>
    <rPh sb="7" eb="9">
      <t>チュウオウ</t>
    </rPh>
    <rPh sb="9" eb="10">
      <t>ショウ</t>
    </rPh>
    <rPh sb="10" eb="12">
      <t>ガッコウ</t>
    </rPh>
    <rPh sb="13" eb="15">
      <t>シヨウ</t>
    </rPh>
    <rPh sb="15" eb="17">
      <t>ジョウキョウ</t>
    </rPh>
    <phoneticPr fontId="18"/>
  </si>
  <si>
    <t>Ｒ6年度　新井中央小学校 使用状況（体育館）</t>
    <rPh sb="2" eb="3">
      <t>ネン</t>
    </rPh>
    <rPh sb="3" eb="4">
      <t>ド</t>
    </rPh>
    <rPh sb="5" eb="7">
      <t>アライ</t>
    </rPh>
    <rPh sb="7" eb="9">
      <t>チュウオウ</t>
    </rPh>
    <rPh sb="9" eb="10">
      <t>ショウ</t>
    </rPh>
    <rPh sb="10" eb="12">
      <t>ガッコウ</t>
    </rPh>
    <rPh sb="13" eb="15">
      <t>シヨウ</t>
    </rPh>
    <rPh sb="15" eb="17">
      <t>ジョウキョウ</t>
    </rPh>
    <rPh sb="18" eb="21">
      <t>タイイクカン</t>
    </rPh>
    <phoneticPr fontId="18"/>
  </si>
  <si>
    <t>Ｒ6年度　妙高高原小学校 使用状況（体育館）</t>
    <rPh sb="2" eb="3">
      <t>ネン</t>
    </rPh>
    <rPh sb="3" eb="4">
      <t>ド</t>
    </rPh>
    <rPh sb="5" eb="9">
      <t>ミョウコウコウゲン</t>
    </rPh>
    <rPh sb="9" eb="10">
      <t>ショウ</t>
    </rPh>
    <rPh sb="10" eb="12">
      <t>ガッコウ</t>
    </rPh>
    <rPh sb="13" eb="15">
      <t>シヨウ</t>
    </rPh>
    <rPh sb="15" eb="17">
      <t>ジョウキョウ</t>
    </rPh>
    <rPh sb="18" eb="21">
      <t>タイイクカン</t>
    </rPh>
    <phoneticPr fontId="18"/>
  </si>
  <si>
    <t>Ｒ6年度　妙高高原小学校 使用状況（グラウンド）</t>
    <rPh sb="2" eb="3">
      <t>ネン</t>
    </rPh>
    <rPh sb="3" eb="4">
      <t>ド</t>
    </rPh>
    <rPh sb="5" eb="9">
      <t>ミョウコウコウゲン</t>
    </rPh>
    <rPh sb="9" eb="10">
      <t>ショウ</t>
    </rPh>
    <rPh sb="10" eb="12">
      <t>ガッコウ</t>
    </rPh>
    <rPh sb="13" eb="15">
      <t>シヨウ</t>
    </rPh>
    <rPh sb="15" eb="17">
      <t>ジョウキョウ</t>
    </rPh>
    <phoneticPr fontId="18"/>
  </si>
  <si>
    <t>Ｒ6年度　旧妙高高原南小学校 使用状況（グラウンド）</t>
    <rPh sb="2" eb="3">
      <t>ネン</t>
    </rPh>
    <rPh sb="3" eb="4">
      <t>ド</t>
    </rPh>
    <rPh sb="5" eb="6">
      <t>キュウ</t>
    </rPh>
    <rPh sb="6" eb="10">
      <t>ミョウコウコウゲン</t>
    </rPh>
    <rPh sb="10" eb="11">
      <t>ミナミ</t>
    </rPh>
    <rPh sb="11" eb="12">
      <t>ショウ</t>
    </rPh>
    <rPh sb="12" eb="14">
      <t>ガッコウ</t>
    </rPh>
    <rPh sb="15" eb="17">
      <t>シヨウ</t>
    </rPh>
    <rPh sb="17" eb="19">
      <t>ジョウキョウ</t>
    </rPh>
    <phoneticPr fontId="18"/>
  </si>
  <si>
    <t>Ｒ6年度　妙高小学校 使用状況（グラウンド）</t>
    <rPh sb="2" eb="3">
      <t>ネン</t>
    </rPh>
    <rPh sb="3" eb="4">
      <t>ド</t>
    </rPh>
    <rPh sb="5" eb="7">
      <t>ミョウコウ</t>
    </rPh>
    <rPh sb="7" eb="8">
      <t>ショウ</t>
    </rPh>
    <rPh sb="8" eb="10">
      <t>ガッコウ</t>
    </rPh>
    <rPh sb="11" eb="13">
      <t>シヨウ</t>
    </rPh>
    <rPh sb="13" eb="15">
      <t>ジョウキョウ</t>
    </rPh>
    <phoneticPr fontId="18"/>
  </si>
  <si>
    <t>Ｒ6年度　旧妙高高原南小学校 使用状況（体育館）</t>
    <rPh sb="2" eb="3">
      <t>ネン</t>
    </rPh>
    <rPh sb="3" eb="4">
      <t>ド</t>
    </rPh>
    <rPh sb="5" eb="6">
      <t>キュウ</t>
    </rPh>
    <rPh sb="6" eb="10">
      <t>ミョウコウコウゲン</t>
    </rPh>
    <rPh sb="10" eb="11">
      <t>ミナミ</t>
    </rPh>
    <rPh sb="11" eb="12">
      <t>ショウ</t>
    </rPh>
    <rPh sb="12" eb="14">
      <t>ガッコウ</t>
    </rPh>
    <rPh sb="15" eb="17">
      <t>シヨウ</t>
    </rPh>
    <rPh sb="17" eb="19">
      <t>ジョウキョウ</t>
    </rPh>
    <rPh sb="20" eb="23">
      <t>タイイクカン</t>
    </rPh>
    <phoneticPr fontId="18"/>
  </si>
  <si>
    <t>Ｒ6年度新井中学校 使用状況（グラウンド）</t>
    <rPh sb="2" eb="3">
      <t>ネン</t>
    </rPh>
    <rPh sb="3" eb="4">
      <t>ド</t>
    </rPh>
    <rPh sb="4" eb="6">
      <t>アライ</t>
    </rPh>
    <rPh sb="6" eb="9">
      <t>チュウガッコウ</t>
    </rPh>
    <rPh sb="7" eb="9">
      <t>ガッコウ</t>
    </rPh>
    <rPh sb="10" eb="12">
      <t>シヨウ</t>
    </rPh>
    <rPh sb="12" eb="14">
      <t>ジョウキョウ</t>
    </rPh>
    <phoneticPr fontId="18"/>
  </si>
  <si>
    <t>Ｒ6年度新井中学校 使用状況（体育館）</t>
    <rPh sb="2" eb="3">
      <t>ネン</t>
    </rPh>
    <rPh sb="3" eb="4">
      <t>ド</t>
    </rPh>
    <rPh sb="4" eb="6">
      <t>アライ</t>
    </rPh>
    <rPh sb="6" eb="9">
      <t>チュウガッコウ</t>
    </rPh>
    <rPh sb="7" eb="9">
      <t>ガッコウ</t>
    </rPh>
    <rPh sb="10" eb="12">
      <t>シヨウ</t>
    </rPh>
    <rPh sb="12" eb="14">
      <t>ジョウキョウ</t>
    </rPh>
    <rPh sb="15" eb="18">
      <t>タイイクカン</t>
    </rPh>
    <phoneticPr fontId="18"/>
  </si>
  <si>
    <t>Ｒ6年度新井中学校 使用状況（音楽堂）</t>
    <rPh sb="2" eb="3">
      <t>ネン</t>
    </rPh>
    <rPh sb="3" eb="4">
      <t>ド</t>
    </rPh>
    <rPh sb="4" eb="6">
      <t>アライ</t>
    </rPh>
    <rPh sb="6" eb="9">
      <t>チュウガッコウ</t>
    </rPh>
    <rPh sb="7" eb="9">
      <t>ガッコウ</t>
    </rPh>
    <rPh sb="10" eb="12">
      <t>シヨウ</t>
    </rPh>
    <rPh sb="12" eb="14">
      <t>ジョウキョウ</t>
    </rPh>
    <rPh sb="15" eb="18">
      <t>オンガクドウ</t>
    </rPh>
    <phoneticPr fontId="18"/>
  </si>
  <si>
    <t>Ｒ6年度　妙高高原中学校 使用状況（体育館）</t>
    <rPh sb="2" eb="3">
      <t>ネン</t>
    </rPh>
    <rPh sb="3" eb="4">
      <t>ド</t>
    </rPh>
    <rPh sb="5" eb="9">
      <t>ミョウコウコウゲン</t>
    </rPh>
    <rPh sb="9" eb="12">
      <t>チュウガッコウ</t>
    </rPh>
    <rPh sb="10" eb="12">
      <t>ガッコウ</t>
    </rPh>
    <rPh sb="13" eb="15">
      <t>シヨウ</t>
    </rPh>
    <rPh sb="15" eb="17">
      <t>ジョウキョウ</t>
    </rPh>
    <rPh sb="18" eb="21">
      <t>タイイクカン</t>
    </rPh>
    <phoneticPr fontId="18"/>
  </si>
  <si>
    <t>Ｒ6年度　妙高高原中学校 使用状況（グラウンド）</t>
    <rPh sb="2" eb="3">
      <t>ネン</t>
    </rPh>
    <rPh sb="3" eb="4">
      <t>ド</t>
    </rPh>
    <rPh sb="5" eb="9">
      <t>ミョウコウコウゲン</t>
    </rPh>
    <rPh sb="9" eb="12">
      <t>チュウガッコウ</t>
    </rPh>
    <rPh sb="10" eb="12">
      <t>ガッコウ</t>
    </rPh>
    <rPh sb="13" eb="15">
      <t>シヨウ</t>
    </rPh>
    <rPh sb="15" eb="17">
      <t>ジョウキョウ</t>
    </rPh>
    <phoneticPr fontId="18"/>
  </si>
  <si>
    <t>Ｒ6年度　妙高中学校 使用状況（グラウンド）</t>
    <rPh sb="2" eb="3">
      <t>ネン</t>
    </rPh>
    <rPh sb="3" eb="4">
      <t>ド</t>
    </rPh>
    <rPh sb="5" eb="7">
      <t>ミョウコウ</t>
    </rPh>
    <rPh sb="7" eb="10">
      <t>チュウガッコウ</t>
    </rPh>
    <rPh sb="8" eb="10">
      <t>ガッコウ</t>
    </rPh>
    <rPh sb="11" eb="13">
      <t>シヨウ</t>
    </rPh>
    <rPh sb="13" eb="15">
      <t>ジョウキョウ</t>
    </rPh>
    <phoneticPr fontId="18"/>
  </si>
  <si>
    <t>Ｒ6年度　妙高中学校 使用状況（体育館）</t>
    <rPh sb="2" eb="3">
      <t>ネン</t>
    </rPh>
    <rPh sb="3" eb="4">
      <t>ド</t>
    </rPh>
    <rPh sb="5" eb="7">
      <t>ミョウコウ</t>
    </rPh>
    <rPh sb="7" eb="10">
      <t>チュウガッコウ</t>
    </rPh>
    <rPh sb="8" eb="10">
      <t>ガッコウ</t>
    </rPh>
    <rPh sb="11" eb="13">
      <t>シヨウ</t>
    </rPh>
    <rPh sb="13" eb="15">
      <t>ジョウキョウ</t>
    </rPh>
    <rPh sb="16" eb="19">
      <t>タイイクカン</t>
    </rPh>
    <phoneticPr fontId="18"/>
  </si>
  <si>
    <t>Ｒ6年度総合支援学校 使用状況（体育館）</t>
    <rPh sb="2" eb="3">
      <t>ネン</t>
    </rPh>
    <rPh sb="3" eb="4">
      <t>ド</t>
    </rPh>
    <rPh sb="4" eb="10">
      <t>ソウゴウシエンガッコウ</t>
    </rPh>
    <rPh sb="11" eb="13">
      <t>シヨウ</t>
    </rPh>
    <rPh sb="13" eb="15">
      <t>ジョウキョウ</t>
    </rPh>
    <rPh sb="16" eb="19">
      <t>タイイクカン</t>
    </rPh>
    <phoneticPr fontId="18"/>
  </si>
  <si>
    <t>Ｒ6年度総合支援学校 使用状況（グラウンド）</t>
    <rPh sb="2" eb="3">
      <t>ネン</t>
    </rPh>
    <rPh sb="3" eb="4">
      <t>ド</t>
    </rPh>
    <rPh sb="4" eb="10">
      <t>ソウゴウシエンガッコウ</t>
    </rPh>
    <rPh sb="11" eb="13">
      <t>シヨウ</t>
    </rPh>
    <rPh sb="13" eb="15">
      <t>ジョウキョウ</t>
    </rPh>
    <phoneticPr fontId="18"/>
  </si>
  <si>
    <t>5/3</t>
    <phoneticPr fontId="18"/>
  </si>
  <si>
    <t>10/5～10/6</t>
    <phoneticPr fontId="18"/>
  </si>
  <si>
    <t>9/28～9/29</t>
    <phoneticPr fontId="18"/>
  </si>
  <si>
    <t>全面</t>
    <rPh sb="0" eb="2">
      <t>ゼンメン</t>
    </rPh>
    <phoneticPr fontId="18"/>
  </si>
  <si>
    <t>雨天時のみ体育館使用</t>
    <rPh sb="0" eb="2">
      <t>ウテン</t>
    </rPh>
    <rPh sb="2" eb="3">
      <t>ジ</t>
    </rPh>
    <rPh sb="5" eb="8">
      <t>タイイクカン</t>
    </rPh>
    <rPh sb="8" eb="10">
      <t>シヨウ</t>
    </rPh>
    <phoneticPr fontId="18"/>
  </si>
  <si>
    <t>町内運動会：美守9/29、関川町10/6、諏訪町10/20、石塚町10/27</t>
    <rPh sb="0" eb="2">
      <t>チョウナイ</t>
    </rPh>
    <rPh sb="2" eb="5">
      <t>ウンドウカイ</t>
    </rPh>
    <rPh sb="6" eb="7">
      <t>ビ</t>
    </rPh>
    <rPh sb="7" eb="8">
      <t>マモル</t>
    </rPh>
    <rPh sb="13" eb="15">
      <t>セキガワ</t>
    </rPh>
    <rPh sb="15" eb="16">
      <t>マチ</t>
    </rPh>
    <rPh sb="21" eb="24">
      <t>スワチョウ</t>
    </rPh>
    <rPh sb="30" eb="32">
      <t>イシヅカ</t>
    </rPh>
    <rPh sb="32" eb="33">
      <t>マチ</t>
    </rPh>
    <phoneticPr fontId="18"/>
  </si>
  <si>
    <t>町内防災訓練：10/20</t>
    <rPh sb="0" eb="1">
      <t>チョウナイ</t>
    </rPh>
    <rPh sb="1" eb="5">
      <t>ボウサイクンレン</t>
    </rPh>
    <phoneticPr fontId="18"/>
  </si>
  <si>
    <t>ステージ使用</t>
    <rPh sb="4" eb="6">
      <t>シヨウ</t>
    </rPh>
    <phoneticPr fontId="18"/>
  </si>
  <si>
    <t>4/29、5/6、7/15、8/12、9/16、9/23、10/14、11/4</t>
    <phoneticPr fontId="18"/>
  </si>
  <si>
    <t>斐太地区体育大会：6/23</t>
    <rPh sb="0" eb="4">
      <t>ヒダチク</t>
    </rPh>
    <rPh sb="4" eb="8">
      <t>タイイクタイカイ</t>
    </rPh>
    <phoneticPr fontId="18"/>
  </si>
  <si>
    <t>雨天時等使用：4/29、5/6、7/15、8/12、9/16、9/23、10/14、11/4、1/13、2/24</t>
    <rPh sb="0" eb="3">
      <t>ウテンジ</t>
    </rPh>
    <rPh sb="3" eb="4">
      <t>トウ</t>
    </rPh>
    <rPh sb="4" eb="6">
      <t>シヨウ</t>
    </rPh>
    <phoneticPr fontId="18"/>
  </si>
  <si>
    <t>雨天時使用</t>
    <rPh sb="0" eb="3">
      <t>ウテンジ</t>
    </rPh>
    <rPh sb="3" eb="5">
      <t>シヨウ</t>
    </rPh>
    <phoneticPr fontId="18"/>
  </si>
  <si>
    <t>雨天時使用：5/3</t>
    <rPh sb="0" eb="3">
      <t>ウテンジ</t>
    </rPh>
    <rPh sb="3" eb="5">
      <t>シヨウ</t>
    </rPh>
    <phoneticPr fontId="18"/>
  </si>
  <si>
    <t>雨天時等使用：2/11</t>
    <rPh sb="0" eb="3">
      <t>ウテンジ</t>
    </rPh>
    <rPh sb="3" eb="4">
      <t>トウ</t>
    </rPh>
    <rPh sb="4" eb="6">
      <t>シヨウ</t>
    </rPh>
    <phoneticPr fontId="18"/>
  </si>
  <si>
    <t>雨天時等使用：3/20</t>
    <rPh sb="0" eb="3">
      <t>ウテンジ</t>
    </rPh>
    <rPh sb="3" eb="4">
      <t>トウ</t>
    </rPh>
    <rPh sb="4" eb="6">
      <t>シヨウ</t>
    </rPh>
    <phoneticPr fontId="18"/>
  </si>
  <si>
    <t>斐太地区バレーボール大会：7/7</t>
    <rPh sb="0" eb="4">
      <t>ヒダチク</t>
    </rPh>
    <rPh sb="10" eb="12">
      <t>タイカイ</t>
    </rPh>
    <phoneticPr fontId="18"/>
  </si>
  <si>
    <t>斐太地区スポーツフェスティバル：3/9</t>
    <rPh sb="0" eb="4">
      <t>ヒダチク</t>
    </rPh>
    <phoneticPr fontId="18"/>
  </si>
  <si>
    <t>4/29、5/6、7/15、9/16、9/23、</t>
    <phoneticPr fontId="18"/>
  </si>
  <si>
    <t>全面　18：45～21：15</t>
    <rPh sb="0" eb="2">
      <t>ゼンメン</t>
    </rPh>
    <phoneticPr fontId="18"/>
  </si>
  <si>
    <t>水</t>
    <rPh sb="0" eb="1">
      <t>ミズ</t>
    </rPh>
    <phoneticPr fontId="18"/>
  </si>
  <si>
    <t>Ｒ6年度　妙高小学校 使用状況（体育館）</t>
    <rPh sb="2" eb="3">
      <t>ネン</t>
    </rPh>
    <rPh sb="3" eb="4">
      <t>ド</t>
    </rPh>
    <rPh sb="5" eb="7">
      <t>ミョウコウ</t>
    </rPh>
    <rPh sb="7" eb="8">
      <t>ショウ</t>
    </rPh>
    <rPh sb="8" eb="10">
      <t>ガッコウ</t>
    </rPh>
    <rPh sb="11" eb="13">
      <t>シヨウ</t>
    </rPh>
    <rPh sb="13" eb="15">
      <t>ジョウキョウ</t>
    </rPh>
    <rPh sb="16" eb="19">
      <t>タイイクカン</t>
    </rPh>
    <phoneticPr fontId="18"/>
  </si>
  <si>
    <t>町内会大運動会：10/5～10/6</t>
    <rPh sb="0" eb="3">
      <t>チョウナイカイ</t>
    </rPh>
    <rPh sb="3" eb="7">
      <t>ダイウンドウカイ</t>
    </rPh>
    <phoneticPr fontId="18"/>
  </si>
  <si>
    <t>町内会大運動会：9/28～9/29</t>
    <rPh sb="0" eb="2">
      <t>チョウナイ</t>
    </rPh>
    <rPh sb="2" eb="3">
      <t>カイ</t>
    </rPh>
    <rPh sb="3" eb="4">
      <t>ダイ</t>
    </rPh>
    <rPh sb="4" eb="7">
      <t>ウンドウカイ</t>
    </rPh>
    <phoneticPr fontId="18"/>
  </si>
  <si>
    <t>町内会大運動会：9/28～9/29</t>
    <rPh sb="0" eb="3">
      <t>チョウナイカイ</t>
    </rPh>
    <rPh sb="3" eb="7">
      <t>ダイウンドウカイ</t>
    </rPh>
    <phoneticPr fontId="18"/>
  </si>
  <si>
    <t>全面：9：30～16：15</t>
    <rPh sb="0" eb="2">
      <t>ゼンメン</t>
    </rPh>
    <phoneticPr fontId="18"/>
  </si>
  <si>
    <t>1面：19：30～21：45</t>
    <rPh sb="1" eb="2">
      <t>メン</t>
    </rPh>
    <phoneticPr fontId="18"/>
  </si>
  <si>
    <t>全面（ソフトバレー）：雨天時、冬期はソフトボールと使用</t>
    <rPh sb="0" eb="2">
      <t>ゼンメン</t>
    </rPh>
    <rPh sb="11" eb="14">
      <t>ウテンジ</t>
    </rPh>
    <rPh sb="15" eb="17">
      <t>トウキ</t>
    </rPh>
    <rPh sb="25" eb="27">
      <t>シヨウ</t>
    </rPh>
    <phoneticPr fontId="18"/>
  </si>
  <si>
    <t>全面（ソフトボール）</t>
    <rPh sb="0" eb="2">
      <t>ゼンメン</t>
    </rPh>
    <phoneticPr fontId="18"/>
  </si>
  <si>
    <t>全面：5/11、6/15、7/13、11/9</t>
    <rPh sb="0" eb="2">
      <t>ゼンメン</t>
    </rPh>
    <phoneticPr fontId="18"/>
  </si>
  <si>
    <t>夏休み期間と年末年始を除く</t>
    <rPh sb="0" eb="2">
      <t>ナツヤス</t>
    </rPh>
    <rPh sb="3" eb="5">
      <t>キカン</t>
    </rPh>
    <rPh sb="6" eb="8">
      <t>ネンマツ</t>
    </rPh>
    <rPh sb="8" eb="10">
      <t>ネンシ</t>
    </rPh>
    <rPh sb="11" eb="12">
      <t>ノゾ</t>
    </rPh>
    <phoneticPr fontId="18"/>
  </si>
  <si>
    <t>夏休み期間と年末年始を除く</t>
    <phoneticPr fontId="18"/>
  </si>
  <si>
    <t>全面：夏休み期間と年末年始を除く</t>
    <rPh sb="0" eb="2">
      <t>ゼンメン</t>
    </rPh>
    <phoneticPr fontId="18"/>
  </si>
  <si>
    <t>全面：夏休み期間と年末年始を除く</t>
    <phoneticPr fontId="18"/>
  </si>
  <si>
    <t>夏休み期間と年末年始を除く</t>
    <phoneticPr fontId="18"/>
  </si>
  <si>
    <t>１面</t>
    <rPh sb="1" eb="2">
      <t>メン</t>
    </rPh>
    <phoneticPr fontId="18"/>
  </si>
  <si>
    <t>全面</t>
    <rPh sb="0" eb="2">
      <t>ゼンメン</t>
    </rPh>
    <phoneticPr fontId="18"/>
  </si>
  <si>
    <t>1面</t>
    <rPh sb="1" eb="2">
      <t>メン</t>
    </rPh>
    <phoneticPr fontId="18"/>
  </si>
  <si>
    <t>1面</t>
    <rPh sb="1" eb="2">
      <t>メン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</si>
</sst>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団&quot;&quot;体&quot;&quot;数&quot;\ ####"/>
    <numFmt numFmtId="177" formatCode="m/dd"/>
    <numFmt numFmtId="178" formatCode="h:mm;@"/>
  </numFmts>
  <fonts count="31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b/>
      <sz val="11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7" fillId="0" borderId="10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center"/>
    </xf>
    <xf numFmtId="0" fontId="17" fillId="24" borderId="0" xfId="0" applyFont="1" applyFill="1" applyAlignment="1">
      <alignment vertical="center"/>
    </xf>
    <xf numFmtId="20" fontId="24" fillId="0" borderId="0" xfId="0" applyNumberFormat="1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6" fillId="24" borderId="0" xfId="0" applyFont="1" applyFill="1" applyAlignment="1">
      <alignment vertical="center"/>
    </xf>
    <xf numFmtId="0" fontId="25" fillId="24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 shrinkToFit="1"/>
    </xf>
    <xf numFmtId="0" fontId="22" fillId="26" borderId="10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wrapText="1" shrinkToFit="1"/>
    </xf>
    <xf numFmtId="177" fontId="17" fillId="0" borderId="10" xfId="0" applyNumberFormat="1" applyFont="1" applyFill="1" applyBorder="1" applyAlignment="1">
      <alignment horizontal="center" vertical="center" shrinkToFit="1"/>
    </xf>
    <xf numFmtId="178" fontId="17" fillId="0" borderId="10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Continuous" vertical="center"/>
    </xf>
    <xf numFmtId="56" fontId="17" fillId="0" borderId="10" xfId="0" quotePrefix="1" applyNumberFormat="1" applyFont="1" applyFill="1" applyBorder="1" applyAlignment="1">
      <alignment horizontal="centerContinuous" vertical="center"/>
    </xf>
    <xf numFmtId="0" fontId="17" fillId="27" borderId="10" xfId="0" applyFont="1" applyFill="1" applyBorder="1" applyAlignment="1">
      <alignment horizontal="centerContinuous" vertical="center"/>
    </xf>
    <xf numFmtId="0" fontId="29" fillId="0" borderId="10" xfId="0" applyFont="1" applyFill="1" applyBorder="1" applyAlignment="1">
      <alignment horizontal="centerContinuous" vertical="center"/>
    </xf>
    <xf numFmtId="56" fontId="17" fillId="27" borderId="10" xfId="0" quotePrefix="1" applyNumberFormat="1" applyFont="1" applyFill="1" applyBorder="1" applyAlignment="1">
      <alignment horizontal="centerContinuous" vertical="center"/>
    </xf>
    <xf numFmtId="56" fontId="17" fillId="27" borderId="10" xfId="0" applyNumberFormat="1" applyFont="1" applyFill="1" applyBorder="1" applyAlignment="1">
      <alignment horizontal="centerContinuous" vertical="center"/>
    </xf>
    <xf numFmtId="0" fontId="27" fillId="0" borderId="10" xfId="0" applyFont="1" applyFill="1" applyBorder="1" applyAlignment="1">
      <alignment horizontal="centerContinuous" vertical="center"/>
    </xf>
    <xf numFmtId="0" fontId="17" fillId="28" borderId="10" xfId="0" applyFont="1" applyFill="1" applyBorder="1" applyAlignment="1">
      <alignment horizontal="centerContinuous" vertical="center"/>
    </xf>
    <xf numFmtId="0" fontId="17" fillId="0" borderId="0" xfId="0" applyFont="1" applyFill="1" applyAlignment="1">
      <alignment vertical="center"/>
    </xf>
    <xf numFmtId="0" fontId="17" fillId="0" borderId="10" xfId="0" quotePrefix="1" applyFont="1" applyFill="1" applyBorder="1" applyAlignment="1">
      <alignment horizontal="centerContinuous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Continuous" vertical="center"/>
    </xf>
    <xf numFmtId="0" fontId="17" fillId="0" borderId="10" xfId="0" applyFont="1" applyFill="1" applyBorder="1" applyAlignment="1">
      <alignment horizontal="left" vertical="center"/>
    </xf>
    <xf numFmtId="0" fontId="30" fillId="0" borderId="10" xfId="0" applyNumberFormat="1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vertical="center" shrinkToFit="1"/>
    </xf>
    <xf numFmtId="177" fontId="30" fillId="0" borderId="10" xfId="0" applyNumberFormat="1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horizontal="center" vertical="center" shrinkToFit="1"/>
    </xf>
    <xf numFmtId="178" fontId="30" fillId="0" borderId="10" xfId="0" applyNumberFormat="1" applyFont="1" applyFill="1" applyBorder="1" applyAlignment="1">
      <alignment horizontal="center" vertical="center" shrinkToFit="1"/>
    </xf>
    <xf numFmtId="14" fontId="17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20" fontId="28" fillId="0" borderId="10" xfId="0" applyNumberFormat="1" applyFont="1" applyFill="1" applyBorder="1" applyAlignment="1">
      <alignment horizontal="left" vertical="center" shrinkToFit="1"/>
    </xf>
    <xf numFmtId="0" fontId="28" fillId="0" borderId="10" xfId="0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center" vertical="center"/>
    </xf>
    <xf numFmtId="0" fontId="17" fillId="25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24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0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colors>
    <mruColors>
      <color rgb="FF66FFFF"/>
      <color rgb="FFCCFFFF"/>
      <color rgb="FF00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190499</xdr:colOff>
      <xdr:row>40</xdr:row>
      <xdr:rowOff>247649</xdr:rowOff>
    </xdr:from>
    <xdr:to>
      <xdr:col>37</xdr:col>
      <xdr:colOff>447675</xdr:colOff>
      <xdr:row>42</xdr:row>
      <xdr:rowOff>142874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2D98D69-3B43-DFBE-2F32-57960F6761C0}"/>
            </a:ext>
          </a:extLst>
        </xdr:cNvPr>
        <xdr:cNvSpPr/>
      </xdr:nvSpPr>
      <xdr:spPr>
        <a:xfrm>
          <a:off x="17335499" y="11315699"/>
          <a:ext cx="2238376" cy="485775"/>
        </a:xfrm>
        <a:prstGeom prst="wedgeRoundRectCallout">
          <a:avLst>
            <a:gd name="adj1" fmla="val -62737"/>
            <a:gd name="adj2" fmla="val 11642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新井ジュニアと相互使用</a:t>
          </a:r>
        </a:p>
      </xdr:txBody>
    </xdr:sp>
    <xdr:clientData/>
  </xdr:twoCellAnchor>
  <xdr:twoCellAnchor>
    <xdr:from>
      <xdr:col>31</xdr:col>
      <xdr:colOff>161925</xdr:colOff>
      <xdr:row>46</xdr:row>
      <xdr:rowOff>123825</xdr:rowOff>
    </xdr:from>
    <xdr:to>
      <xdr:col>37</xdr:col>
      <xdr:colOff>276225</xdr:colOff>
      <xdr:row>48</xdr:row>
      <xdr:rowOff>19050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17CDAD6-6081-46ED-9AD9-C1DFE1D54705}"/>
            </a:ext>
          </a:extLst>
        </xdr:cNvPr>
        <xdr:cNvSpPr/>
      </xdr:nvSpPr>
      <xdr:spPr>
        <a:xfrm>
          <a:off x="16316325" y="12963525"/>
          <a:ext cx="3086100" cy="485775"/>
        </a:xfrm>
        <a:prstGeom prst="wedgeRoundRectCallout">
          <a:avLst>
            <a:gd name="adj1" fmla="val -53070"/>
            <a:gd name="adj2" fmla="val 13995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白山町第一</a:t>
          </a:r>
          <a:r>
            <a:rPr kumimoji="1" lang="en-US" altLang="ja-JP" sz="1100">
              <a:solidFill>
                <a:sysClr val="windowText" lastClr="000000"/>
              </a:solidFill>
            </a:rPr>
            <a:t>PTA</a:t>
          </a:r>
          <a:r>
            <a:rPr kumimoji="1" lang="ja-JP" altLang="en-US" sz="1100">
              <a:solidFill>
                <a:sysClr val="windowText" lastClr="000000"/>
              </a:solidFill>
            </a:rPr>
            <a:t>（ナイターソフト）と使用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36</xdr:row>
      <xdr:rowOff>25400</xdr:rowOff>
    </xdr:from>
    <xdr:to>
      <xdr:col>1</xdr:col>
      <xdr:colOff>508000</xdr:colOff>
      <xdr:row>36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3FF14F-FD2E-4028-96B3-88D557B8CCEE}"/>
            </a:ext>
          </a:extLst>
        </xdr:cNvPr>
        <xdr:cNvSpPr txBox="1"/>
      </xdr:nvSpPr>
      <xdr:spPr>
        <a:xfrm>
          <a:off x="304800" y="9855200"/>
          <a:ext cx="419100" cy="241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36</xdr:row>
      <xdr:rowOff>25400</xdr:rowOff>
    </xdr:from>
    <xdr:to>
      <xdr:col>1</xdr:col>
      <xdr:colOff>558800</xdr:colOff>
      <xdr:row>36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D01A29-57D6-4DD7-918C-DD0CF5814102}"/>
            </a:ext>
          </a:extLst>
        </xdr:cNvPr>
        <xdr:cNvSpPr txBox="1"/>
      </xdr:nvSpPr>
      <xdr:spPr>
        <a:xfrm>
          <a:off x="355600" y="9855200"/>
          <a:ext cx="419100" cy="241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404813</xdr:colOff>
      <xdr:row>45</xdr:row>
      <xdr:rowOff>142875</xdr:rowOff>
    </xdr:from>
    <xdr:to>
      <xdr:col>32</xdr:col>
      <xdr:colOff>452438</xdr:colOff>
      <xdr:row>54</xdr:row>
      <xdr:rowOff>214312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1CBC6A-0D52-49F4-BDAC-652F740F3E2C}"/>
            </a:ext>
          </a:extLst>
        </xdr:cNvPr>
        <xdr:cNvSpPr txBox="1"/>
      </xdr:nvSpPr>
      <xdr:spPr>
        <a:xfrm>
          <a:off x="7119938" y="12287250"/>
          <a:ext cx="10048875" cy="2643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32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休日部活動があるため、日中の利用希望がある場合は事前にご相談ください。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5/1&#31038;&#20250;&#25945;&#32946;/3&#31038;&#20250;&#25945;&#32946;/2&#23398;&#26657;&#26045;&#35373;&#20351;&#29992;&#30003;&#35531;&#35377;&#21487;&#26360;/&#9679;R6&#23398;&#26657;&#38283;&#25918;&#20837;&#21147;&#29992;&#65288;&#21407;&#26412;&#65289;&#35377;&#21487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4/1&#31038;&#20250;&#25945;&#32946;/3&#31038;&#20250;&#25945;&#32946;/2&#23398;&#26657;&#26045;&#35373;&#20351;&#29992;&#30003;&#35531;&#35377;&#21487;&#26360;/&#9679;R6&#23398;&#26657;&#38283;&#25918;&#20837;&#21147;&#29992;&#65288;&#21407;&#26412;&#65289;&#35377;&#21487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別申請集計"/>
      <sheetName val="R6申請受付"/>
      <sheetName val="R6許可書 "/>
      <sheetName val="R6許可書  (金額あり)"/>
      <sheetName val="R6許可書  (88イーグルス)"/>
      <sheetName val="R6許可書  (87イーグルス)"/>
      <sheetName val="R6許可書  (82①FC.Balzo)"/>
      <sheetName val="R6許可書  (82②FC.Blzo)"/>
      <sheetName val="R6許可書  (85Myokoジュニアウィンドオケ)"/>
      <sheetName val="R5申請受付"/>
      <sheetName val="R5許可書 "/>
      <sheetName val="選択リスト"/>
      <sheetName val="減免区分"/>
      <sheetName val="学校施設利用料"/>
      <sheetName val="学校コード"/>
      <sheetName val="No128(FC.Balzo)"/>
      <sheetName val="No23（ワセダ・チア）"/>
      <sheetName val="5月1日現在施錠周知差し込み用"/>
      <sheetName val="7月25日現在施錠周知差し込み用"/>
    </sheetNames>
    <sheetDataSet>
      <sheetData sheetId="0"/>
      <sheetData sheetId="1">
        <row r="1">
          <cell r="A1" t="str">
            <v>申請No</v>
          </cell>
          <cell r="B1" t="str">
            <v>料金区分</v>
          </cell>
          <cell r="C1" t="str">
            <v>利用団体</v>
          </cell>
          <cell r="D1" t="str">
            <v>申請者名</v>
          </cell>
          <cell r="E1" t="str">
            <v>申請者
住所</v>
          </cell>
          <cell r="F1" t="str">
            <v>申請者
〒</v>
          </cell>
          <cell r="G1" t="str">
            <v>代表者名</v>
          </cell>
          <cell r="H1" t="str">
            <v>連絡先</v>
          </cell>
          <cell r="I1" t="str">
            <v>携帯電話
又は緊急時</v>
          </cell>
          <cell r="J1" t="str">
            <v>代表者以外の連絡先</v>
          </cell>
          <cell r="K1" t="str">
            <v>申請日</v>
          </cell>
          <cell r="L1" t="str">
            <v>許可日</v>
          </cell>
          <cell r="M1" t="str">
            <v>学校名</v>
          </cell>
          <cell r="N1" t="str">
            <v>施設・面数</v>
          </cell>
          <cell r="O1" t="str">
            <v>施設
使用料
(30分当り)</v>
          </cell>
          <cell r="P1" t="str">
            <v>開始日</v>
          </cell>
          <cell r="Q1" t="str">
            <v>終了日</v>
          </cell>
          <cell r="R1" t="str">
            <v>頻度</v>
          </cell>
          <cell r="S1" t="str">
            <v>曜日</v>
          </cell>
          <cell r="T1" t="str">
            <v>開始時間</v>
          </cell>
          <cell r="U1" t="str">
            <v>終了時間</v>
          </cell>
        </row>
        <row r="2">
          <cell r="A2">
            <v>1</v>
          </cell>
          <cell r="B2" t="str">
            <v>免除</v>
          </cell>
          <cell r="C2" t="str">
            <v>斐太北ソフトボール</v>
          </cell>
          <cell r="D2" t="str">
            <v>手塚　亮</v>
          </cell>
          <cell r="E2" t="str">
            <v>妙高市大字乙吉62-2</v>
          </cell>
          <cell r="F2" t="str">
            <v>944-0082</v>
          </cell>
          <cell r="G2" t="str">
            <v>手塚　亮</v>
          </cell>
          <cell r="H2" t="str">
            <v>72-5406</v>
          </cell>
          <cell r="I2" t="str">
            <v>090-2625-5840</v>
          </cell>
          <cell r="J2"/>
          <cell r="K2">
            <v>45314</v>
          </cell>
          <cell r="L2"/>
          <cell r="M2" t="str">
            <v>斐太北小学校</v>
          </cell>
          <cell r="N2" t="str">
            <v>グラウンド</v>
          </cell>
          <cell r="O2">
            <v>500</v>
          </cell>
          <cell r="P2">
            <v>45383</v>
          </cell>
          <cell r="Q2">
            <v>45626</v>
          </cell>
          <cell r="R2" t="str">
            <v>毎週・特定</v>
          </cell>
          <cell r="S2" t="str">
            <v>土・日・祝</v>
          </cell>
          <cell r="T2">
            <v>0.54166666666666596</v>
          </cell>
          <cell r="U2">
            <v>0.75</v>
          </cell>
        </row>
        <row r="3">
          <cell r="A3">
            <v>2</v>
          </cell>
          <cell r="B3" t="str">
            <v>免除</v>
          </cell>
          <cell r="C3" t="str">
            <v>斐太北ソフトボール</v>
          </cell>
          <cell r="D3" t="str">
            <v>手塚　亮</v>
          </cell>
          <cell r="E3" t="str">
            <v>妙高市大字乙吉62-2</v>
          </cell>
          <cell r="F3" t="str">
            <v>944-0082</v>
          </cell>
          <cell r="G3" t="str">
            <v>手塚　亮</v>
          </cell>
          <cell r="H3" t="str">
            <v>72-5406</v>
          </cell>
          <cell r="I3" t="str">
            <v>090-2625-5840</v>
          </cell>
          <cell r="J3" t="str">
            <v>snoopy_family_ichigo@sky.plala.or.jp</v>
          </cell>
          <cell r="K3">
            <v>45314</v>
          </cell>
          <cell r="L3"/>
          <cell r="M3" t="str">
            <v>斐太北小学校</v>
          </cell>
          <cell r="N3" t="str">
            <v>体育館（全面）</v>
          </cell>
          <cell r="O3">
            <v>300</v>
          </cell>
          <cell r="P3">
            <v>45383</v>
          </cell>
          <cell r="Q3">
            <v>45747</v>
          </cell>
          <cell r="R3" t="str">
            <v>毎週・特定</v>
          </cell>
          <cell r="S3" t="str">
            <v>土・日・祝</v>
          </cell>
          <cell r="T3">
            <v>0.54166666666666663</v>
          </cell>
          <cell r="U3">
            <v>0.75</v>
          </cell>
        </row>
        <row r="4">
          <cell r="A4">
            <v>3</v>
          </cell>
          <cell r="B4" t="str">
            <v>免除</v>
          </cell>
          <cell r="C4" t="str">
            <v>スポーツクラブあらい　幼年野球チーム　「新井ジュニア」</v>
          </cell>
          <cell r="D4" t="str">
            <v>手塚　亮</v>
          </cell>
          <cell r="E4" t="str">
            <v>妙高市大字乙吉62-2</v>
          </cell>
          <cell r="F4" t="str">
            <v>944-0082</v>
          </cell>
          <cell r="G4" t="str">
            <v>和田　正次</v>
          </cell>
          <cell r="H4" t="str">
            <v>090-1458-5741</v>
          </cell>
          <cell r="I4" t="str">
            <v>090-1458-5741</v>
          </cell>
          <cell r="J4" t="str">
            <v>090-2625-5840</v>
          </cell>
          <cell r="K4">
            <v>45322</v>
          </cell>
          <cell r="L4"/>
          <cell r="M4" t="str">
            <v>新井小学校</v>
          </cell>
          <cell r="N4" t="str">
            <v>グラウンド</v>
          </cell>
          <cell r="O4">
            <v>500</v>
          </cell>
          <cell r="P4">
            <v>45388</v>
          </cell>
          <cell r="Q4">
            <v>45654</v>
          </cell>
          <cell r="R4" t="str">
            <v>毎週</v>
          </cell>
          <cell r="S4" t="str">
            <v>土</v>
          </cell>
          <cell r="T4">
            <v>0.25</v>
          </cell>
          <cell r="U4">
            <v>0.70833333333333304</v>
          </cell>
        </row>
        <row r="5">
          <cell r="A5">
            <v>4</v>
          </cell>
          <cell r="B5" t="str">
            <v>免除</v>
          </cell>
          <cell r="C5" t="str">
            <v>スポーツクラブあらい　幼年野球チーム　「新井ジュニア」</v>
          </cell>
          <cell r="D5" t="str">
            <v>手塚　亮</v>
          </cell>
          <cell r="E5" t="str">
            <v>妙高市大字乙吉62-2</v>
          </cell>
          <cell r="F5" t="str">
            <v>944-0082</v>
          </cell>
          <cell r="G5" t="str">
            <v>和田　正次</v>
          </cell>
          <cell r="H5" t="str">
            <v>090-1458-5741</v>
          </cell>
          <cell r="I5" t="str">
            <v>090-1458-5741</v>
          </cell>
          <cell r="J5" t="str">
            <v>090-2625-5840</v>
          </cell>
          <cell r="K5">
            <v>45322</v>
          </cell>
          <cell r="L5"/>
          <cell r="M5" t="str">
            <v>新井小学校</v>
          </cell>
          <cell r="N5" t="str">
            <v>グラウンド</v>
          </cell>
          <cell r="O5">
            <v>500</v>
          </cell>
          <cell r="P5">
            <v>45389</v>
          </cell>
          <cell r="Q5">
            <v>45648</v>
          </cell>
          <cell r="R5" t="str">
            <v>毎週</v>
          </cell>
          <cell r="S5" t="str">
            <v>日</v>
          </cell>
          <cell r="T5">
            <v>0.25</v>
          </cell>
          <cell r="U5">
            <v>0.70833333333333304</v>
          </cell>
        </row>
        <row r="6">
          <cell r="A6">
            <v>5</v>
          </cell>
          <cell r="B6" t="str">
            <v>免除</v>
          </cell>
          <cell r="C6" t="str">
            <v>スポーツクラブあらい　幼年野球チーム　「新井ジュニア」</v>
          </cell>
          <cell r="D6" t="str">
            <v>手塚　亮</v>
          </cell>
          <cell r="E6" t="str">
            <v>妙高市大字乙吉62-2</v>
          </cell>
          <cell r="F6" t="str">
            <v>944-0082</v>
          </cell>
          <cell r="G6" t="str">
            <v>和田　正次</v>
          </cell>
          <cell r="H6" t="str">
            <v>090-1458-5741</v>
          </cell>
          <cell r="I6" t="str">
            <v>090-1458-5741</v>
          </cell>
          <cell r="J6" t="str">
            <v>090-2625-5840</v>
          </cell>
          <cell r="K6">
            <v>45322</v>
          </cell>
          <cell r="L6"/>
          <cell r="M6" t="str">
            <v>新井小学校</v>
          </cell>
          <cell r="N6" t="str">
            <v>グラウンド</v>
          </cell>
          <cell r="O6">
            <v>500</v>
          </cell>
          <cell r="P6">
            <v>45384</v>
          </cell>
          <cell r="Q6">
            <v>45650</v>
          </cell>
          <cell r="R6" t="str">
            <v>毎週</v>
          </cell>
          <cell r="S6" t="str">
            <v>火</v>
          </cell>
          <cell r="T6">
            <v>0.6875</v>
          </cell>
          <cell r="U6">
            <v>0.8125</v>
          </cell>
        </row>
        <row r="7">
          <cell r="A7">
            <v>6</v>
          </cell>
          <cell r="B7" t="str">
            <v>免除</v>
          </cell>
          <cell r="C7" t="str">
            <v>スポーツクラブあらい　幼年野球チーム　「新井ジュニア」</v>
          </cell>
          <cell r="D7" t="str">
            <v>手塚　亮</v>
          </cell>
          <cell r="E7" t="str">
            <v>妙高市大字乙吉62-2</v>
          </cell>
          <cell r="F7" t="str">
            <v>944-0082</v>
          </cell>
          <cell r="G7" t="str">
            <v>和田　正次</v>
          </cell>
          <cell r="H7" t="str">
            <v>090-1458-5741</v>
          </cell>
          <cell r="I7" t="str">
            <v>090-1458-5741</v>
          </cell>
          <cell r="J7" t="str">
            <v>090-2625-5840</v>
          </cell>
          <cell r="K7">
            <v>45322</v>
          </cell>
          <cell r="L7"/>
          <cell r="M7" t="str">
            <v>新井小学校</v>
          </cell>
          <cell r="N7" t="str">
            <v>グラウンド</v>
          </cell>
          <cell r="O7">
            <v>500</v>
          </cell>
          <cell r="P7">
            <v>45386</v>
          </cell>
          <cell r="Q7">
            <v>45653</v>
          </cell>
          <cell r="R7" t="str">
            <v>毎週</v>
          </cell>
          <cell r="S7" t="str">
            <v>木</v>
          </cell>
          <cell r="T7">
            <v>0.6875</v>
          </cell>
          <cell r="U7">
            <v>0.8125</v>
          </cell>
        </row>
        <row r="8">
          <cell r="A8">
            <v>7</v>
          </cell>
          <cell r="B8" t="str">
            <v>免除</v>
          </cell>
          <cell r="C8" t="str">
            <v>スポーツクラブあらい　幼年野球チーム　「新井ジュニア」</v>
          </cell>
          <cell r="D8" t="str">
            <v>手塚　亮</v>
          </cell>
          <cell r="E8" t="str">
            <v>妙高市大字乙吉62-2</v>
          </cell>
          <cell r="F8" t="str">
            <v>944-0082</v>
          </cell>
          <cell r="G8" t="str">
            <v>和田　正次</v>
          </cell>
          <cell r="H8" t="str">
            <v>090-1458-5741</v>
          </cell>
          <cell r="I8" t="str">
            <v>090-1458-5741</v>
          </cell>
          <cell r="J8" t="str">
            <v>090-2625-5840</v>
          </cell>
          <cell r="K8">
            <v>45322</v>
          </cell>
          <cell r="L8"/>
          <cell r="M8" t="str">
            <v>新井小学校</v>
          </cell>
          <cell r="N8" t="str">
            <v>グラウンド</v>
          </cell>
          <cell r="O8">
            <v>500</v>
          </cell>
          <cell r="P8">
            <v>45383</v>
          </cell>
          <cell r="Q8">
            <v>45654</v>
          </cell>
          <cell r="R8" t="str">
            <v>特定日</v>
          </cell>
          <cell r="S8" t="str">
            <v>祝日</v>
          </cell>
          <cell r="T8">
            <v>0.25</v>
          </cell>
          <cell r="U8">
            <v>0.70833333333333304</v>
          </cell>
        </row>
        <row r="9">
          <cell r="A9">
            <v>8</v>
          </cell>
          <cell r="B9" t="str">
            <v>免除</v>
          </cell>
          <cell r="C9" t="str">
            <v>学校町 町内会</v>
          </cell>
          <cell r="D9" t="str">
            <v>池田　弘</v>
          </cell>
          <cell r="E9" t="str">
            <v>妙高市学校町15-28</v>
          </cell>
          <cell r="F9" t="str">
            <v>944-0037</v>
          </cell>
          <cell r="G9" t="str">
            <v>池田　弘</v>
          </cell>
          <cell r="H9" t="str">
            <v>72-5360</v>
          </cell>
          <cell r="I9" t="str">
            <v>090-9009-1536</v>
          </cell>
          <cell r="J9" t="str">
            <v>町内会総務　荒川芳晴（学校町3-8）　090-7814-4469</v>
          </cell>
          <cell r="K9">
            <v>45315</v>
          </cell>
          <cell r="L9"/>
          <cell r="M9" t="str">
            <v>新井小学校</v>
          </cell>
          <cell r="N9" t="str">
            <v>グラウンド・体育館</v>
          </cell>
          <cell r="O9">
            <v>1100</v>
          </cell>
          <cell r="P9">
            <v>45570</v>
          </cell>
          <cell r="Q9">
            <v>45571</v>
          </cell>
          <cell r="R9" t="str">
            <v>特定日</v>
          </cell>
          <cell r="S9" t="str">
            <v>土・日</v>
          </cell>
          <cell r="T9">
            <v>45570.645833333336</v>
          </cell>
          <cell r="U9">
            <v>45571.583333333336</v>
          </cell>
        </row>
        <row r="10">
          <cell r="A10">
            <v>9</v>
          </cell>
          <cell r="B10" t="str">
            <v>免除</v>
          </cell>
          <cell r="C10" t="str">
            <v>みずほ♪バンド</v>
          </cell>
          <cell r="D10" t="str">
            <v>鈴木　良雄</v>
          </cell>
          <cell r="E10" t="str">
            <v>妙高市楡島208</v>
          </cell>
          <cell r="F10" t="str">
            <v>944-0334</v>
          </cell>
          <cell r="G10" t="str">
            <v>鈴木　良雄</v>
          </cell>
          <cell r="H10" t="str">
            <v>75-2134</v>
          </cell>
          <cell r="I10" t="str">
            <v>090-8683-5478</v>
          </cell>
          <cell r="J10"/>
          <cell r="K10">
            <v>45316</v>
          </cell>
          <cell r="L10"/>
          <cell r="M10" t="str">
            <v>新井南小学校</v>
          </cell>
          <cell r="N10" t="str">
            <v>体育館ステージ</v>
          </cell>
          <cell r="O10">
            <v>0</v>
          </cell>
          <cell r="P10">
            <v>45383</v>
          </cell>
          <cell r="Q10">
            <v>45747</v>
          </cell>
          <cell r="R10" t="str">
            <v>毎週</v>
          </cell>
          <cell r="S10" t="str">
            <v>土</v>
          </cell>
          <cell r="T10">
            <v>0.79166666666666596</v>
          </cell>
          <cell r="U10">
            <v>0.874999999999999</v>
          </cell>
        </row>
        <row r="11">
          <cell r="A11">
            <v>10</v>
          </cell>
          <cell r="B11" t="str">
            <v>免除</v>
          </cell>
          <cell r="C11" t="str">
            <v>PIECE10</v>
          </cell>
          <cell r="D11" t="str">
            <v>西山　越子</v>
          </cell>
          <cell r="E11" t="str">
            <v>妙高市大字柳井田1838-107</v>
          </cell>
          <cell r="F11" t="str">
            <v>944-0008</v>
          </cell>
          <cell r="G11" t="str">
            <v>西山　越子</v>
          </cell>
          <cell r="H11" t="str">
            <v>72-7949</v>
          </cell>
          <cell r="I11" t="str">
            <v>090-7811-4530</v>
          </cell>
          <cell r="J11"/>
          <cell r="K11">
            <v>45315</v>
          </cell>
          <cell r="L11"/>
          <cell r="M11" t="str">
            <v>斐太北小学校</v>
          </cell>
          <cell r="N11" t="str">
            <v>体育館（１面）</v>
          </cell>
          <cell r="O11">
            <v>300</v>
          </cell>
          <cell r="P11">
            <v>45395</v>
          </cell>
          <cell r="Q11">
            <v>45731</v>
          </cell>
          <cell r="R11" t="str">
            <v>毎週</v>
          </cell>
          <cell r="S11" t="str">
            <v>土</v>
          </cell>
          <cell r="T11">
            <v>0.8125</v>
          </cell>
          <cell r="U11">
            <v>0.90625</v>
          </cell>
        </row>
        <row r="12">
          <cell r="A12">
            <v>11</v>
          </cell>
          <cell r="B12" t="str">
            <v>免除</v>
          </cell>
          <cell r="C12" t="str">
            <v>PIECE10</v>
          </cell>
          <cell r="D12" t="str">
            <v>西山　越子</v>
          </cell>
          <cell r="E12" t="str">
            <v>妙高市大字柳井田1838-107</v>
          </cell>
          <cell r="F12" t="str">
            <v>944-0008</v>
          </cell>
          <cell r="G12" t="str">
            <v>西山　越子</v>
          </cell>
          <cell r="H12" t="str">
            <v>72-7949</v>
          </cell>
          <cell r="I12" t="str">
            <v>090-7811-4530</v>
          </cell>
          <cell r="J12"/>
          <cell r="K12">
            <v>45315</v>
          </cell>
          <cell r="L12"/>
          <cell r="M12" t="str">
            <v>斐太北小学校</v>
          </cell>
          <cell r="N12" t="str">
            <v>体育館（１面）</v>
          </cell>
          <cell r="O12">
            <v>300</v>
          </cell>
          <cell r="P12">
            <v>45392</v>
          </cell>
          <cell r="Q12">
            <v>45728</v>
          </cell>
          <cell r="R12" t="str">
            <v>毎週</v>
          </cell>
          <cell r="S12" t="str">
            <v>水</v>
          </cell>
          <cell r="T12">
            <v>0.8125</v>
          </cell>
          <cell r="U12">
            <v>0.90625</v>
          </cell>
        </row>
        <row r="13">
          <cell r="A13">
            <v>12</v>
          </cell>
          <cell r="B13" t="str">
            <v>免除</v>
          </cell>
          <cell r="C13" t="str">
            <v>コスモス</v>
          </cell>
          <cell r="D13" t="str">
            <v>大塚　茂</v>
          </cell>
          <cell r="E13" t="str">
            <v>妙高市経塚町1-8</v>
          </cell>
          <cell r="F13" t="str">
            <v>944-0034</v>
          </cell>
          <cell r="G13" t="str">
            <v>大塚　茂</v>
          </cell>
          <cell r="H13" t="str">
            <v>72-4014</v>
          </cell>
          <cell r="I13" t="str">
            <v>090-7205-5430</v>
          </cell>
          <cell r="J13"/>
          <cell r="K13">
            <v>45316</v>
          </cell>
          <cell r="L13"/>
          <cell r="M13" t="str">
            <v>新井小学校</v>
          </cell>
          <cell r="N13" t="str">
            <v>体育館（１面）</v>
          </cell>
          <cell r="O13">
            <v>300</v>
          </cell>
          <cell r="P13">
            <v>45391</v>
          </cell>
          <cell r="Q13">
            <v>45734</v>
          </cell>
          <cell r="R13" t="str">
            <v>毎週</v>
          </cell>
          <cell r="S13" t="str">
            <v>火</v>
          </cell>
          <cell r="T13">
            <v>0.8125</v>
          </cell>
          <cell r="U13">
            <v>0.89583333333333304</v>
          </cell>
        </row>
        <row r="14">
          <cell r="A14">
            <v>13</v>
          </cell>
          <cell r="B14" t="str">
            <v>免除</v>
          </cell>
          <cell r="C14" t="str">
            <v>新井中学校吹奏楽部保護者会</v>
          </cell>
          <cell r="D14" t="str">
            <v>三田村　直美</v>
          </cell>
          <cell r="E14" t="str">
            <v>妙高市高柳1-8-1</v>
          </cell>
          <cell r="F14" t="str">
            <v>944-0013</v>
          </cell>
          <cell r="G14" t="str">
            <v>三田村　直美</v>
          </cell>
          <cell r="H14" t="str">
            <v>73-8868</v>
          </cell>
          <cell r="I14" t="str">
            <v>090-2156-3732</v>
          </cell>
          <cell r="J14"/>
          <cell r="K14">
            <v>45369</v>
          </cell>
          <cell r="L14"/>
          <cell r="M14" t="str">
            <v>新井中学校</v>
          </cell>
          <cell r="N14" t="str">
            <v>音楽堂</v>
          </cell>
          <cell r="O14">
            <v>350</v>
          </cell>
          <cell r="P14">
            <v>45383</v>
          </cell>
          <cell r="Q14">
            <v>45747</v>
          </cell>
          <cell r="R14" t="str">
            <v>毎週</v>
          </cell>
          <cell r="S14" t="str">
            <v>土・日・祝</v>
          </cell>
          <cell r="T14">
            <v>0.33333333333333331</v>
          </cell>
          <cell r="U14">
            <v>0.70833333333333337</v>
          </cell>
        </row>
        <row r="15">
          <cell r="A15">
            <v>14</v>
          </cell>
          <cell r="B15" t="str">
            <v>免除</v>
          </cell>
          <cell r="C15" t="str">
            <v>新井Ｂ・Ｃ</v>
          </cell>
          <cell r="D15" t="str">
            <v>金子　謙一</v>
          </cell>
          <cell r="E15" t="str">
            <v>妙高市大崎町2-15</v>
          </cell>
          <cell r="F15" t="str">
            <v>944-0006</v>
          </cell>
          <cell r="G15" t="str">
            <v>金子　謙一</v>
          </cell>
          <cell r="H15" t="str">
            <v>72-3517</v>
          </cell>
          <cell r="I15" t="str">
            <v>090-4067-7645</v>
          </cell>
          <cell r="J15"/>
          <cell r="K15">
            <v>45318</v>
          </cell>
          <cell r="L15"/>
          <cell r="M15" t="str">
            <v>新井中学校</v>
          </cell>
          <cell r="N15" t="str">
            <v>体育館（２面）</v>
          </cell>
          <cell r="O15">
            <v>600</v>
          </cell>
          <cell r="P15">
            <v>45383</v>
          </cell>
          <cell r="Q15">
            <v>45747</v>
          </cell>
          <cell r="R15" t="str">
            <v>毎週</v>
          </cell>
          <cell r="S15" t="str">
            <v>月</v>
          </cell>
          <cell r="T15">
            <v>0.8125</v>
          </cell>
          <cell r="U15">
            <v>0.89583333333333304</v>
          </cell>
        </row>
        <row r="16">
          <cell r="A16">
            <v>15</v>
          </cell>
          <cell r="B16" t="str">
            <v>免除</v>
          </cell>
          <cell r="C16" t="str">
            <v>ARAIジュニアバレーボールクラブ女子</v>
          </cell>
          <cell r="D16" t="str">
            <v>太田　昭浩</v>
          </cell>
          <cell r="E16" t="str">
            <v>妙高市栗原1丁目9-6</v>
          </cell>
          <cell r="F16" t="str">
            <v>944-0007</v>
          </cell>
          <cell r="G16" t="str">
            <v>太田　昭浩</v>
          </cell>
          <cell r="H16" t="str">
            <v>72-9595</v>
          </cell>
          <cell r="I16" t="str">
            <v>090-4741-8341</v>
          </cell>
          <cell r="J16"/>
          <cell r="K16">
            <v>45319</v>
          </cell>
          <cell r="L16"/>
          <cell r="M16" t="str">
            <v>新井中学校</v>
          </cell>
          <cell r="N16" t="str">
            <v>体育館（１面）</v>
          </cell>
          <cell r="O16">
            <v>300</v>
          </cell>
          <cell r="P16">
            <v>45385</v>
          </cell>
          <cell r="Q16">
            <v>45742</v>
          </cell>
          <cell r="R16" t="str">
            <v>毎週</v>
          </cell>
          <cell r="S16" t="str">
            <v>水</v>
          </cell>
          <cell r="T16">
            <v>0.79166666666666596</v>
          </cell>
          <cell r="U16">
            <v>0.874999999999999</v>
          </cell>
        </row>
        <row r="17">
          <cell r="A17">
            <v>16</v>
          </cell>
          <cell r="B17" t="str">
            <v>免除</v>
          </cell>
          <cell r="C17" t="str">
            <v>ARAIジュニアバレーボールクラブ女子</v>
          </cell>
          <cell r="D17" t="str">
            <v>太田　昭浩</v>
          </cell>
          <cell r="E17" t="str">
            <v>妙高市栗原1丁目9-6</v>
          </cell>
          <cell r="F17" t="str">
            <v>944-0007</v>
          </cell>
          <cell r="G17" t="str">
            <v>太田　昭浩</v>
          </cell>
          <cell r="H17" t="str">
            <v>72-9595</v>
          </cell>
          <cell r="I17" t="str">
            <v>090-4741-8341</v>
          </cell>
          <cell r="J17"/>
          <cell r="K17">
            <v>45319</v>
          </cell>
          <cell r="L17"/>
          <cell r="M17" t="str">
            <v>新井小学校</v>
          </cell>
          <cell r="N17" t="str">
            <v>体育館（１面）</v>
          </cell>
          <cell r="O17">
            <v>300</v>
          </cell>
          <cell r="P17">
            <v>45384</v>
          </cell>
          <cell r="Q17">
            <v>45741</v>
          </cell>
          <cell r="R17" t="str">
            <v>毎週</v>
          </cell>
          <cell r="S17" t="str">
            <v>火</v>
          </cell>
          <cell r="T17">
            <v>0.79166666666666596</v>
          </cell>
          <cell r="U17">
            <v>0.874999999999999</v>
          </cell>
        </row>
        <row r="18">
          <cell r="A18">
            <v>17</v>
          </cell>
          <cell r="B18" t="str">
            <v>免除</v>
          </cell>
          <cell r="C18" t="str">
            <v>ARAIジュニアバレーボールクラブ女子</v>
          </cell>
          <cell r="D18" t="str">
            <v>太田　昭浩</v>
          </cell>
          <cell r="E18" t="str">
            <v>妙高市栗原1丁目9-6</v>
          </cell>
          <cell r="F18" t="str">
            <v>944-0007</v>
          </cell>
          <cell r="G18" t="str">
            <v>太田　昭浩</v>
          </cell>
          <cell r="H18" t="str">
            <v>72-9595</v>
          </cell>
          <cell r="I18" t="str">
            <v>090-4741-8341</v>
          </cell>
          <cell r="J18"/>
          <cell r="K18">
            <v>45319</v>
          </cell>
          <cell r="L18"/>
          <cell r="M18" t="str">
            <v>新井北小学校</v>
          </cell>
          <cell r="N18" t="str">
            <v>体育館（１面）</v>
          </cell>
          <cell r="O18">
            <v>300</v>
          </cell>
          <cell r="P18">
            <v>45388</v>
          </cell>
          <cell r="Q18">
            <v>45745</v>
          </cell>
          <cell r="R18" t="str">
            <v>毎週</v>
          </cell>
          <cell r="S18" t="str">
            <v>土</v>
          </cell>
          <cell r="T18">
            <v>0.375</v>
          </cell>
          <cell r="U18">
            <v>0.5</v>
          </cell>
        </row>
        <row r="19">
          <cell r="A19">
            <v>18</v>
          </cell>
          <cell r="B19" t="str">
            <v>免除</v>
          </cell>
          <cell r="C19" t="str">
            <v>白山町 町内会</v>
          </cell>
          <cell r="D19" t="str">
            <v>藤井　隆</v>
          </cell>
          <cell r="E19" t="str">
            <v>妙高市白山町2-2-10</v>
          </cell>
          <cell r="F19" t="str">
            <v>944-0047</v>
          </cell>
          <cell r="G19" t="str">
            <v>宮越　富士夫</v>
          </cell>
          <cell r="H19" t="str">
            <v>72-3670</v>
          </cell>
          <cell r="I19"/>
          <cell r="J19" t="str">
            <v>72-4871</v>
          </cell>
          <cell r="K19">
            <v>45324</v>
          </cell>
          <cell r="L19"/>
          <cell r="M19" t="str">
            <v>新井小学校</v>
          </cell>
          <cell r="N19" t="str">
            <v>グラウンド・体育館（全面）</v>
          </cell>
          <cell r="O19">
            <v>1100</v>
          </cell>
          <cell r="P19">
            <v>45563</v>
          </cell>
          <cell r="Q19">
            <v>45564</v>
          </cell>
          <cell r="R19" t="str">
            <v>特定日</v>
          </cell>
          <cell r="S19" t="str">
            <v>土・日</v>
          </cell>
          <cell r="T19">
            <v>0.54166666666666663</v>
          </cell>
          <cell r="U19">
            <v>45193.708333333336</v>
          </cell>
        </row>
        <row r="20">
          <cell r="A20">
            <v>19</v>
          </cell>
          <cell r="B20" t="str">
            <v>免除</v>
          </cell>
          <cell r="C20" t="str">
            <v>高柳バレーボールクラブ</v>
          </cell>
          <cell r="D20" t="str">
            <v>塚田　洋</v>
          </cell>
          <cell r="E20" t="str">
            <v>妙高市高柳1-9-7</v>
          </cell>
          <cell r="F20" t="str">
            <v>944-0013</v>
          </cell>
          <cell r="G20" t="str">
            <v>塚田　洋</v>
          </cell>
          <cell r="H20" t="str">
            <v>73-7316</v>
          </cell>
          <cell r="I20" t="str">
            <v>090-3083-8636</v>
          </cell>
          <cell r="J20"/>
          <cell r="K20">
            <v>45320</v>
          </cell>
          <cell r="L20"/>
          <cell r="M20" t="str">
            <v>新井中央小学校</v>
          </cell>
          <cell r="N20" t="str">
            <v>体育館（１面）</v>
          </cell>
          <cell r="O20">
            <v>300</v>
          </cell>
          <cell r="P20">
            <v>45390</v>
          </cell>
          <cell r="Q20">
            <v>45740</v>
          </cell>
          <cell r="R20" t="str">
            <v>毎週</v>
          </cell>
          <cell r="S20" t="str">
            <v>月</v>
          </cell>
          <cell r="T20">
            <v>0.79166666666666596</v>
          </cell>
          <cell r="U20">
            <v>0.91666666666666596</v>
          </cell>
        </row>
        <row r="21">
          <cell r="A21">
            <v>20</v>
          </cell>
          <cell r="B21" t="str">
            <v>免除</v>
          </cell>
          <cell r="C21" t="str">
            <v>高柳バレーボールクラブ</v>
          </cell>
          <cell r="D21" t="str">
            <v>塚田　洋</v>
          </cell>
          <cell r="E21" t="str">
            <v>妙高市高柳1-9-7</v>
          </cell>
          <cell r="F21" t="str">
            <v>944-0013</v>
          </cell>
          <cell r="G21" t="str">
            <v>塚田　洋</v>
          </cell>
          <cell r="H21" t="str">
            <v>73-7316</v>
          </cell>
          <cell r="I21" t="str">
            <v>090-3083-8636</v>
          </cell>
          <cell r="J21"/>
          <cell r="K21">
            <v>44966</v>
          </cell>
          <cell r="L21"/>
          <cell r="M21" t="str">
            <v>新井中央小学校</v>
          </cell>
          <cell r="N21" t="str">
            <v>体育館（１面）</v>
          </cell>
          <cell r="O21">
            <v>300</v>
          </cell>
          <cell r="P21">
            <v>45393</v>
          </cell>
          <cell r="Q21">
            <v>45736</v>
          </cell>
          <cell r="R21" t="str">
            <v>毎週</v>
          </cell>
          <cell r="S21" t="str">
            <v>木</v>
          </cell>
          <cell r="T21">
            <v>0.79166666666666596</v>
          </cell>
          <cell r="U21">
            <v>0.91666666666666596</v>
          </cell>
        </row>
        <row r="22">
          <cell r="A22">
            <v>21</v>
          </cell>
          <cell r="B22" t="str">
            <v>免除</v>
          </cell>
          <cell r="C22" t="str">
            <v>FC.Balzo妙高</v>
          </cell>
          <cell r="D22" t="str">
            <v>内田　鼓</v>
          </cell>
          <cell r="E22" t="str">
            <v>妙高市大字関川1493-2</v>
          </cell>
          <cell r="F22" t="str">
            <v>949-2112</v>
          </cell>
          <cell r="G22" t="str">
            <v>内田　鼓</v>
          </cell>
          <cell r="H22" t="str">
            <v>080-8851-0512</v>
          </cell>
          <cell r="I22" t="str">
            <v>080-8851-0512</v>
          </cell>
          <cell r="J22"/>
          <cell r="K22">
            <v>45322</v>
          </cell>
          <cell r="L22"/>
          <cell r="M22" t="str">
            <v>旧妙高高原南小学校</v>
          </cell>
          <cell r="N22" t="str">
            <v>体育館（全面）・グラウンド</v>
          </cell>
          <cell r="O22">
            <v>800</v>
          </cell>
          <cell r="P22">
            <v>45383</v>
          </cell>
          <cell r="Q22">
            <v>45747</v>
          </cell>
          <cell r="R22" t="str">
            <v>毎週</v>
          </cell>
          <cell r="S22" t="str">
            <v>月</v>
          </cell>
          <cell r="T22">
            <v>0.70833333333333304</v>
          </cell>
          <cell r="U22">
            <v>0.89583333333333337</v>
          </cell>
        </row>
        <row r="23">
          <cell r="A23">
            <v>22</v>
          </cell>
          <cell r="B23" t="str">
            <v>免除</v>
          </cell>
          <cell r="C23" t="str">
            <v>FC.Balzo妙高</v>
          </cell>
          <cell r="D23" t="str">
            <v>内田　鼓</v>
          </cell>
          <cell r="E23" t="str">
            <v>妙高市大字関川1493-2</v>
          </cell>
          <cell r="F23" t="str">
            <v>949-2112</v>
          </cell>
          <cell r="G23" t="str">
            <v>内田　鼓</v>
          </cell>
          <cell r="H23" t="str">
            <v>080-8851-0512</v>
          </cell>
          <cell r="I23" t="str">
            <v>080-8851-0512</v>
          </cell>
          <cell r="J23"/>
          <cell r="K23">
            <v>45322</v>
          </cell>
          <cell r="L23"/>
          <cell r="M23" t="str">
            <v>旧妙高高原南小学校</v>
          </cell>
          <cell r="N23" t="str">
            <v>体育館（全面）・グラウンド</v>
          </cell>
          <cell r="O23">
            <v>800</v>
          </cell>
          <cell r="P23">
            <v>45383</v>
          </cell>
          <cell r="Q23">
            <v>45747</v>
          </cell>
          <cell r="R23" t="str">
            <v>毎週</v>
          </cell>
          <cell r="S23" t="str">
            <v>水・金</v>
          </cell>
          <cell r="T23">
            <v>0.70833333333333304</v>
          </cell>
          <cell r="U23">
            <v>0.8125</v>
          </cell>
        </row>
        <row r="24">
          <cell r="A24">
            <v>23</v>
          </cell>
          <cell r="B24" t="str">
            <v>免除</v>
          </cell>
          <cell r="C24" t="str">
            <v>妙高高原ジュニアバレーボール</v>
          </cell>
          <cell r="D24" t="str">
            <v>竹田　直美</v>
          </cell>
          <cell r="E24" t="str">
            <v>妙高市田口930-66</v>
          </cell>
          <cell r="F24" t="str">
            <v>949-2106</v>
          </cell>
          <cell r="G24" t="str">
            <v>竹田　直美</v>
          </cell>
          <cell r="H24" t="str">
            <v>86-4621</v>
          </cell>
          <cell r="I24" t="str">
            <v>090-5568-1398</v>
          </cell>
          <cell r="J24"/>
          <cell r="K24">
            <v>45321</v>
          </cell>
          <cell r="L24"/>
          <cell r="M24" t="str">
            <v>妙高高原中学校</v>
          </cell>
          <cell r="N24" t="str">
            <v>体育館（１面）</v>
          </cell>
          <cell r="O24">
            <v>300</v>
          </cell>
          <cell r="P24">
            <v>45383</v>
          </cell>
          <cell r="Q24">
            <v>45747</v>
          </cell>
          <cell r="R24" t="str">
            <v>毎週</v>
          </cell>
          <cell r="S24" t="str">
            <v>月・水</v>
          </cell>
          <cell r="T24">
            <v>0.79166666666666596</v>
          </cell>
          <cell r="U24">
            <v>0.874999999999999</v>
          </cell>
        </row>
        <row r="25">
          <cell r="A25">
            <v>24</v>
          </cell>
          <cell r="B25" t="str">
            <v>免除</v>
          </cell>
          <cell r="C25" t="str">
            <v>斐太地区体力づくり協議会</v>
          </cell>
          <cell r="D25" t="str">
            <v>宮﨑　栄一</v>
          </cell>
          <cell r="E25" t="str">
            <v>妙高市梨木377-1</v>
          </cell>
          <cell r="F25" t="str">
            <v>944-0077</v>
          </cell>
          <cell r="G25" t="str">
            <v>宮﨑　栄一</v>
          </cell>
          <cell r="H25" t="str">
            <v>72-6719</v>
          </cell>
          <cell r="I25" t="str">
            <v>090-2556-0855</v>
          </cell>
          <cell r="J25"/>
          <cell r="K25">
            <v>45323</v>
          </cell>
          <cell r="L25"/>
          <cell r="M25" t="str">
            <v>斐太北小学校</v>
          </cell>
          <cell r="N25" t="str">
            <v>グラウンド・体育館</v>
          </cell>
          <cell r="O25">
            <v>800</v>
          </cell>
          <cell r="P25">
            <v>45466</v>
          </cell>
          <cell r="Q25">
            <v>45466</v>
          </cell>
          <cell r="R25" t="str">
            <v>特定日</v>
          </cell>
          <cell r="S25" t="str">
            <v>日</v>
          </cell>
          <cell r="T25">
            <v>0.25</v>
          </cell>
          <cell r="U25">
            <v>0.70833333333333304</v>
          </cell>
        </row>
        <row r="26">
          <cell r="A26">
            <v>25</v>
          </cell>
          <cell r="B26" t="str">
            <v>免除</v>
          </cell>
          <cell r="C26" t="str">
            <v>斐太地区体力づくり協議会</v>
          </cell>
          <cell r="D26" t="str">
            <v>宮﨑　栄一</v>
          </cell>
          <cell r="E26" t="str">
            <v>妙高市梨木377-1</v>
          </cell>
          <cell r="F26" t="str">
            <v>944-0077</v>
          </cell>
          <cell r="G26" t="str">
            <v>宮﨑　栄一</v>
          </cell>
          <cell r="H26" t="str">
            <v>72-6719</v>
          </cell>
          <cell r="I26" t="str">
            <v>090-2556-0855</v>
          </cell>
          <cell r="J26"/>
          <cell r="K26">
            <v>45323</v>
          </cell>
          <cell r="L26"/>
          <cell r="M26" t="str">
            <v>斐太北小学校</v>
          </cell>
          <cell r="N26" t="str">
            <v>体育館（全面）</v>
          </cell>
          <cell r="O26">
            <v>300</v>
          </cell>
          <cell r="P26">
            <v>45480</v>
          </cell>
          <cell r="Q26">
            <v>45480</v>
          </cell>
          <cell r="R26" t="str">
            <v>特定日</v>
          </cell>
          <cell r="S26" t="str">
            <v>日</v>
          </cell>
          <cell r="T26">
            <v>0.33333333333333298</v>
          </cell>
          <cell r="U26">
            <v>0.58333333333333304</v>
          </cell>
        </row>
        <row r="27">
          <cell r="A27">
            <v>26</v>
          </cell>
          <cell r="B27" t="str">
            <v>免除</v>
          </cell>
          <cell r="C27" t="str">
            <v>斐太地区体力づくり協議会</v>
          </cell>
          <cell r="D27" t="str">
            <v>宮﨑　栄一</v>
          </cell>
          <cell r="E27" t="str">
            <v>妙高市梨木377-1</v>
          </cell>
          <cell r="F27" t="str">
            <v>944-0077</v>
          </cell>
          <cell r="G27" t="str">
            <v>宮﨑　栄一</v>
          </cell>
          <cell r="H27" t="str">
            <v>72-6719</v>
          </cell>
          <cell r="I27" t="str">
            <v>090-2556-0855</v>
          </cell>
          <cell r="J27"/>
          <cell r="K27">
            <v>45323</v>
          </cell>
          <cell r="L27"/>
          <cell r="M27" t="str">
            <v>斐太北小学校</v>
          </cell>
          <cell r="N27" t="str">
            <v>体育館（全面）</v>
          </cell>
          <cell r="O27">
            <v>300</v>
          </cell>
          <cell r="P27">
            <v>45725</v>
          </cell>
          <cell r="Q27">
            <v>45725</v>
          </cell>
          <cell r="R27" t="str">
            <v>特定日</v>
          </cell>
          <cell r="S27" t="str">
            <v>日</v>
          </cell>
          <cell r="T27">
            <v>0.33333333333333298</v>
          </cell>
          <cell r="U27">
            <v>0.5</v>
          </cell>
        </row>
        <row r="28">
          <cell r="A28">
            <v>27</v>
          </cell>
          <cell r="B28" t="str">
            <v>免除</v>
          </cell>
          <cell r="C28" t="str">
            <v>白山町第一パパギャル</v>
          </cell>
          <cell r="D28" t="str">
            <v>田中　奈々</v>
          </cell>
          <cell r="E28" t="str">
            <v>妙高市白山町1-17-8</v>
          </cell>
          <cell r="F28" t="str">
            <v>944-0047</v>
          </cell>
          <cell r="G28" t="str">
            <v>横山　昴平</v>
          </cell>
          <cell r="H28" t="str">
            <v>080-1218-3965</v>
          </cell>
          <cell r="I28"/>
          <cell r="J28" t="str">
            <v>72-3663</v>
          </cell>
          <cell r="K28">
            <v>45324</v>
          </cell>
          <cell r="L28"/>
          <cell r="M28" t="str">
            <v>新井小学校</v>
          </cell>
          <cell r="N28" t="str">
            <v>体育館（１面）</v>
          </cell>
          <cell r="O28">
            <v>300</v>
          </cell>
          <cell r="P28">
            <v>45418</v>
          </cell>
          <cell r="Q28">
            <v>45626</v>
          </cell>
          <cell r="R28" t="str">
            <v>毎週</v>
          </cell>
          <cell r="S28" t="str">
            <v>月・木</v>
          </cell>
          <cell r="T28">
            <v>0.79166666666666596</v>
          </cell>
          <cell r="U28">
            <v>0.874999999999999</v>
          </cell>
        </row>
        <row r="29">
          <cell r="A29">
            <v>28</v>
          </cell>
          <cell r="B29" t="str">
            <v>免除</v>
          </cell>
          <cell r="C29" t="str">
            <v>高柳子ども会（バレーボール）</v>
          </cell>
          <cell r="D29" t="str">
            <v>豊田　春樹</v>
          </cell>
          <cell r="E29" t="str">
            <v>妙高市高柳2-4-7</v>
          </cell>
          <cell r="F29" t="str">
            <v>944-0013</v>
          </cell>
          <cell r="G29" t="str">
            <v>豊田　春樹</v>
          </cell>
          <cell r="H29" t="str">
            <v>090-7638-1153</v>
          </cell>
          <cell r="I29"/>
          <cell r="J29"/>
          <cell r="K29">
            <v>45324</v>
          </cell>
          <cell r="L29"/>
          <cell r="M29" t="str">
            <v>新井中央小学校</v>
          </cell>
          <cell r="N29" t="str">
            <v>体育館（１面）</v>
          </cell>
          <cell r="O29">
            <v>300</v>
          </cell>
          <cell r="P29">
            <v>45389</v>
          </cell>
          <cell r="Q29">
            <v>45746</v>
          </cell>
          <cell r="R29" t="str">
            <v>毎週</v>
          </cell>
          <cell r="S29" t="str">
            <v>日</v>
          </cell>
          <cell r="T29">
            <v>0.70833333333333304</v>
          </cell>
          <cell r="U29">
            <v>0.83333333333333304</v>
          </cell>
        </row>
        <row r="30">
          <cell r="A30">
            <v>29</v>
          </cell>
          <cell r="B30" t="str">
            <v>免除</v>
          </cell>
          <cell r="C30" t="str">
            <v>白山町第一PTA（ナイターソフト）</v>
          </cell>
          <cell r="D30" t="str">
            <v>吉崎　貴弘</v>
          </cell>
          <cell r="E30" t="str">
            <v>妙高市白山町4-8-45</v>
          </cell>
          <cell r="F30" t="str">
            <v>944-0047</v>
          </cell>
          <cell r="G30" t="str">
            <v>吉崎　貴弘</v>
          </cell>
          <cell r="H30"/>
          <cell r="I30" t="str">
            <v>090-6162-9124</v>
          </cell>
          <cell r="J30"/>
          <cell r="K30">
            <v>45326</v>
          </cell>
          <cell r="L30"/>
          <cell r="M30" t="str">
            <v>新井小学校</v>
          </cell>
          <cell r="N30" t="str">
            <v>グラウンド</v>
          </cell>
          <cell r="O30">
            <v>500</v>
          </cell>
          <cell r="P30">
            <v>45424</v>
          </cell>
          <cell r="Q30">
            <v>45529</v>
          </cell>
          <cell r="R30" t="str">
            <v>毎週</v>
          </cell>
          <cell r="S30" t="str">
            <v>日</v>
          </cell>
          <cell r="T30">
            <v>0.625</v>
          </cell>
          <cell r="U30">
            <v>0.75</v>
          </cell>
        </row>
        <row r="31">
          <cell r="A31">
            <v>30</v>
          </cell>
          <cell r="B31" t="str">
            <v>免除</v>
          </cell>
          <cell r="C31" t="str">
            <v>白山町D２ソフバくらぶ</v>
          </cell>
          <cell r="D31" t="str">
            <v>清水　明彦</v>
          </cell>
          <cell r="E31" t="str">
            <v>妙高市白山町3-9-21</v>
          </cell>
          <cell r="F31" t="str">
            <v>944-0047</v>
          </cell>
          <cell r="G31" t="str">
            <v>清水　明彦</v>
          </cell>
          <cell r="H31" t="str">
            <v>72-1407</v>
          </cell>
          <cell r="I31" t="str">
            <v>090-7804-8852</v>
          </cell>
          <cell r="J31"/>
          <cell r="K31">
            <v>45312</v>
          </cell>
          <cell r="L31"/>
          <cell r="M31" t="str">
            <v>新井小学校</v>
          </cell>
          <cell r="N31" t="str">
            <v>体育館（１面）</v>
          </cell>
          <cell r="O31">
            <v>300</v>
          </cell>
          <cell r="P31">
            <v>45390</v>
          </cell>
          <cell r="Q31">
            <v>45733</v>
          </cell>
          <cell r="R31" t="str">
            <v>毎週</v>
          </cell>
          <cell r="S31" t="str">
            <v>月</v>
          </cell>
          <cell r="T31">
            <v>0.79166666666666596</v>
          </cell>
          <cell r="U31">
            <v>0.91666666666666596</v>
          </cell>
        </row>
        <row r="32">
          <cell r="A32">
            <v>31</v>
          </cell>
          <cell r="B32" t="str">
            <v>免除</v>
          </cell>
          <cell r="C32" t="str">
            <v>白山町D２ソフバくらぶ</v>
          </cell>
          <cell r="D32" t="str">
            <v>清水　明彦</v>
          </cell>
          <cell r="E32" t="str">
            <v>妙高市白山町3-9-21</v>
          </cell>
          <cell r="F32" t="str">
            <v>944-0047</v>
          </cell>
          <cell r="G32" t="str">
            <v>清水　明彦</v>
          </cell>
          <cell r="H32" t="str">
            <v>72-1407</v>
          </cell>
          <cell r="I32" t="str">
            <v>090-7804-8852</v>
          </cell>
          <cell r="J32"/>
          <cell r="K32">
            <v>45312</v>
          </cell>
          <cell r="L32"/>
          <cell r="M32" t="str">
            <v>新井小学校</v>
          </cell>
          <cell r="N32" t="str">
            <v>体育館（１面）</v>
          </cell>
          <cell r="O32">
            <v>300</v>
          </cell>
          <cell r="P32">
            <v>45449</v>
          </cell>
          <cell r="Q32">
            <v>45477</v>
          </cell>
          <cell r="R32" t="str">
            <v>毎週</v>
          </cell>
          <cell r="S32" t="str">
            <v>木</v>
          </cell>
          <cell r="T32">
            <v>0.79166666666666596</v>
          </cell>
          <cell r="U32">
            <v>0.91666666666666596</v>
          </cell>
        </row>
        <row r="33">
          <cell r="A33">
            <v>32</v>
          </cell>
          <cell r="B33" t="str">
            <v>免除</v>
          </cell>
          <cell r="C33" t="str">
            <v>白山町D２ソフバくらぶ</v>
          </cell>
          <cell r="D33" t="str">
            <v>清水　明彦</v>
          </cell>
          <cell r="E33" t="str">
            <v>妙高市白山町3-9-21</v>
          </cell>
          <cell r="F33" t="str">
            <v>944-0047</v>
          </cell>
          <cell r="G33" t="str">
            <v>清水　明彦</v>
          </cell>
          <cell r="H33" t="str">
            <v>72-1407</v>
          </cell>
          <cell r="I33" t="str">
            <v>090-7804-8852</v>
          </cell>
          <cell r="J33"/>
          <cell r="K33">
            <v>45312</v>
          </cell>
          <cell r="L33"/>
          <cell r="M33" t="str">
            <v>新井小学校</v>
          </cell>
          <cell r="N33" t="str">
            <v>体育館（１面）</v>
          </cell>
          <cell r="O33">
            <v>300</v>
          </cell>
          <cell r="P33">
            <v>45589</v>
          </cell>
          <cell r="Q33">
            <v>45610</v>
          </cell>
          <cell r="R33" t="str">
            <v>毎週</v>
          </cell>
          <cell r="S33" t="str">
            <v>木</v>
          </cell>
          <cell r="T33">
            <v>0.79166666666666596</v>
          </cell>
          <cell r="U33">
            <v>0.91666666666666596</v>
          </cell>
        </row>
        <row r="34">
          <cell r="A34">
            <v>33</v>
          </cell>
          <cell r="B34" t="str">
            <v>免除</v>
          </cell>
          <cell r="C34" t="str">
            <v>新井北スペシャルズ</v>
          </cell>
          <cell r="D34" t="str">
            <v>堀川　義徳</v>
          </cell>
          <cell r="E34" t="str">
            <v>妙高市広島2-10-15</v>
          </cell>
          <cell r="F34" t="str">
            <v>944-0002</v>
          </cell>
          <cell r="G34" t="str">
            <v>堀川　義徳</v>
          </cell>
          <cell r="H34" t="str">
            <v>72-6540</v>
          </cell>
          <cell r="I34" t="str">
            <v>090-3140-8694</v>
          </cell>
          <cell r="J34"/>
          <cell r="K34">
            <v>45325</v>
          </cell>
          <cell r="L34"/>
          <cell r="M34" t="str">
            <v>新井北小学校</v>
          </cell>
          <cell r="N34" t="str">
            <v>グラウンド</v>
          </cell>
          <cell r="O34">
            <v>500</v>
          </cell>
          <cell r="P34">
            <v>45383</v>
          </cell>
          <cell r="Q34">
            <v>45747</v>
          </cell>
          <cell r="R34" t="str">
            <v>毎週</v>
          </cell>
          <cell r="S34" t="str">
            <v>土・日・祝</v>
          </cell>
          <cell r="T34">
            <v>0.54166666666666663</v>
          </cell>
          <cell r="U34">
            <v>0.75</v>
          </cell>
        </row>
        <row r="35">
          <cell r="A35">
            <v>34</v>
          </cell>
          <cell r="B35" t="str">
            <v>免除</v>
          </cell>
          <cell r="C35" t="str">
            <v>北斗</v>
          </cell>
          <cell r="D35" t="str">
            <v>野口　淳子</v>
          </cell>
          <cell r="E35" t="str">
            <v>妙高市柳井田町1-12-32</v>
          </cell>
          <cell r="F35" t="str">
            <v>944-0008</v>
          </cell>
          <cell r="G35" t="str">
            <v>野口　淳子</v>
          </cell>
          <cell r="H35" t="str">
            <v>73-7497</v>
          </cell>
          <cell r="I35" t="str">
            <v>090-4623-8109</v>
          </cell>
          <cell r="J35"/>
          <cell r="K35">
            <v>45325</v>
          </cell>
          <cell r="L35"/>
          <cell r="M35" t="str">
            <v>新井北小学校</v>
          </cell>
          <cell r="N35" t="str">
            <v>体育館（１面）</v>
          </cell>
          <cell r="O35">
            <v>600</v>
          </cell>
          <cell r="P35">
            <v>45383</v>
          </cell>
          <cell r="Q35">
            <v>45747</v>
          </cell>
          <cell r="R35" t="str">
            <v>毎週</v>
          </cell>
          <cell r="S35" t="str">
            <v>水</v>
          </cell>
          <cell r="T35">
            <v>0.79166666666666596</v>
          </cell>
          <cell r="U35">
            <v>0.91666666666666596</v>
          </cell>
        </row>
        <row r="36">
          <cell r="A36">
            <v>35</v>
          </cell>
          <cell r="B36" t="str">
            <v>免除</v>
          </cell>
          <cell r="C36" t="str">
            <v>池の平バレーボールチームWILL</v>
          </cell>
          <cell r="D36" t="str">
            <v>八橋　万恵美</v>
          </cell>
          <cell r="E36" t="str">
            <v>妙高市関川2307-22</v>
          </cell>
          <cell r="F36" t="str">
            <v>949-2112</v>
          </cell>
          <cell r="G36" t="str">
            <v>八橋　万恵美</v>
          </cell>
          <cell r="H36" t="str">
            <v>86-2435</v>
          </cell>
          <cell r="I36"/>
          <cell r="J36" t="str">
            <v>86-2336　川村　幸子</v>
          </cell>
          <cell r="K36">
            <v>45328</v>
          </cell>
          <cell r="L36"/>
          <cell r="M36" t="str">
            <v>妙高高原中学校</v>
          </cell>
          <cell r="N36" t="str">
            <v>体育館（１面）</v>
          </cell>
          <cell r="O36">
            <v>300</v>
          </cell>
          <cell r="P36">
            <v>45421</v>
          </cell>
          <cell r="Q36">
            <v>45596</v>
          </cell>
          <cell r="R36" t="str">
            <v>毎週</v>
          </cell>
          <cell r="S36" t="str">
            <v>木</v>
          </cell>
          <cell r="T36">
            <v>0.8125</v>
          </cell>
          <cell r="U36">
            <v>0.89583333333333304</v>
          </cell>
        </row>
        <row r="37">
          <cell r="A37">
            <v>36</v>
          </cell>
          <cell r="B37" t="str">
            <v>免除</v>
          </cell>
          <cell r="C37" t="str">
            <v>バドミントン</v>
          </cell>
          <cell r="D37" t="str">
            <v>高原　幸子</v>
          </cell>
          <cell r="E37" t="str">
            <v>妙高市栗原3-1-6</v>
          </cell>
          <cell r="F37" t="str">
            <v>944-0007</v>
          </cell>
          <cell r="G37" t="str">
            <v>高原　幸子</v>
          </cell>
          <cell r="H37"/>
          <cell r="I37" t="str">
            <v>080-6602-3051</v>
          </cell>
          <cell r="J37"/>
          <cell r="K37">
            <v>45328</v>
          </cell>
          <cell r="L37"/>
          <cell r="M37" t="str">
            <v>新井北小学校</v>
          </cell>
          <cell r="N37" t="str">
            <v>体育館（全面）</v>
          </cell>
          <cell r="O37">
            <v>600</v>
          </cell>
          <cell r="P37">
            <v>45388</v>
          </cell>
          <cell r="Q37">
            <v>45745</v>
          </cell>
          <cell r="R37" t="str">
            <v>毎週</v>
          </cell>
          <cell r="S37" t="str">
            <v>土</v>
          </cell>
          <cell r="T37">
            <v>0.79166666666666596</v>
          </cell>
          <cell r="U37">
            <v>0.874999999999999</v>
          </cell>
        </row>
        <row r="38">
          <cell r="A38">
            <v>37</v>
          </cell>
          <cell r="B38" t="str">
            <v>免除</v>
          </cell>
          <cell r="C38" t="str">
            <v>高柳子ども会</v>
          </cell>
          <cell r="D38" t="str">
            <v>塚田　友弥</v>
          </cell>
          <cell r="E38" t="str">
            <v>妙高市高柳1-11-3</v>
          </cell>
          <cell r="F38" t="str">
            <v>944-0013</v>
          </cell>
          <cell r="G38" t="str">
            <v>塚田　友弥</v>
          </cell>
          <cell r="H38" t="str">
            <v>090-2231-5120</v>
          </cell>
          <cell r="I38"/>
          <cell r="J38"/>
          <cell r="K38">
            <v>45328</v>
          </cell>
          <cell r="L38"/>
          <cell r="M38" t="str">
            <v>新井中央小学校</v>
          </cell>
          <cell r="N38" t="str">
            <v>体育館（全面）</v>
          </cell>
          <cell r="O38">
            <v>600</v>
          </cell>
          <cell r="P38">
            <v>45383</v>
          </cell>
          <cell r="Q38">
            <v>45747</v>
          </cell>
          <cell r="R38" t="str">
            <v>毎週</v>
          </cell>
          <cell r="S38" t="str">
            <v>金</v>
          </cell>
          <cell r="T38">
            <v>0.79166666666666596</v>
          </cell>
          <cell r="U38">
            <v>0.89583333333333337</v>
          </cell>
        </row>
        <row r="39">
          <cell r="A39">
            <v>38</v>
          </cell>
          <cell r="B39" t="str">
            <v>免除</v>
          </cell>
          <cell r="C39" t="str">
            <v>高柳子ども会</v>
          </cell>
          <cell r="D39" t="str">
            <v>塚田　友弥</v>
          </cell>
          <cell r="E39" t="str">
            <v>妙高市高柳1-11-3</v>
          </cell>
          <cell r="F39" t="str">
            <v>944-0013</v>
          </cell>
          <cell r="G39" t="str">
            <v>塚田　友弥</v>
          </cell>
          <cell r="H39" t="str">
            <v>090-2231-5120</v>
          </cell>
          <cell r="I39"/>
          <cell r="J39"/>
          <cell r="K39">
            <v>45328</v>
          </cell>
          <cell r="L39"/>
          <cell r="M39" t="str">
            <v>新井中央小学校</v>
          </cell>
          <cell r="N39" t="str">
            <v>体育館（全面）</v>
          </cell>
          <cell r="O39">
            <v>600</v>
          </cell>
          <cell r="P39">
            <v>45383</v>
          </cell>
          <cell r="Q39">
            <v>45747</v>
          </cell>
          <cell r="R39" t="str">
            <v>毎週</v>
          </cell>
          <cell r="S39" t="str">
            <v>土</v>
          </cell>
          <cell r="T39">
            <v>0.79166666666666596</v>
          </cell>
          <cell r="U39">
            <v>0.89583333333333337</v>
          </cell>
        </row>
        <row r="40">
          <cell r="A40">
            <v>39</v>
          </cell>
          <cell r="B40" t="str">
            <v>免除</v>
          </cell>
          <cell r="C40" t="str">
            <v>中央小ソフトボーイズ</v>
          </cell>
          <cell r="D40" t="str">
            <v>相羽　不二夫</v>
          </cell>
          <cell r="E40" t="str">
            <v>妙高市石塚町2-9-4</v>
          </cell>
          <cell r="F40" t="str">
            <v>944-0011</v>
          </cell>
          <cell r="G40" t="str">
            <v>相羽　不二夫</v>
          </cell>
          <cell r="H40" t="str">
            <v>72-3273</v>
          </cell>
          <cell r="I40" t="str">
            <v>090-2306-5618</v>
          </cell>
          <cell r="J40"/>
          <cell r="K40">
            <v>45325</v>
          </cell>
          <cell r="L40"/>
          <cell r="M40" t="str">
            <v>新井中央小学校</v>
          </cell>
          <cell r="N40" t="str">
            <v>グラウンド</v>
          </cell>
          <cell r="O40">
            <v>500</v>
          </cell>
          <cell r="P40">
            <v>45402</v>
          </cell>
          <cell r="Q40">
            <v>45626</v>
          </cell>
          <cell r="R40" t="str">
            <v>毎週</v>
          </cell>
          <cell r="S40" t="str">
            <v>日</v>
          </cell>
          <cell r="T40">
            <v>0.625</v>
          </cell>
          <cell r="U40">
            <v>0.75</v>
          </cell>
        </row>
        <row r="41">
          <cell r="A41">
            <v>40</v>
          </cell>
          <cell r="B41" t="str">
            <v>免除</v>
          </cell>
          <cell r="C41" t="str">
            <v>白山町第２PTA（ミラクル俱楽部）</v>
          </cell>
          <cell r="D41" t="str">
            <v>小島　利一</v>
          </cell>
          <cell r="E41" t="str">
            <v>妙高市白山町2-12-3</v>
          </cell>
          <cell r="F41" t="str">
            <v>944-0047</v>
          </cell>
          <cell r="G41" t="str">
            <v>小島　利一</v>
          </cell>
          <cell r="H41" t="str">
            <v>72-1560</v>
          </cell>
          <cell r="I41" t="str">
            <v>090-3333-4157</v>
          </cell>
          <cell r="J41"/>
          <cell r="K41">
            <v>45329</v>
          </cell>
          <cell r="L41"/>
          <cell r="M41" t="str">
            <v>新井中学校</v>
          </cell>
          <cell r="N41" t="str">
            <v>グラウンド</v>
          </cell>
          <cell r="O41">
            <v>500</v>
          </cell>
          <cell r="P41">
            <v>45389</v>
          </cell>
          <cell r="Q41">
            <v>45592</v>
          </cell>
          <cell r="R41" t="str">
            <v>毎週</v>
          </cell>
          <cell r="S41" t="str">
            <v>日</v>
          </cell>
          <cell r="T41">
            <v>0.58333333333333304</v>
          </cell>
          <cell r="U41">
            <v>0.75</v>
          </cell>
        </row>
        <row r="42">
          <cell r="A42">
            <v>41</v>
          </cell>
          <cell r="B42" t="str">
            <v>免除</v>
          </cell>
          <cell r="C42" t="str">
            <v>小出雲ラブサンズ</v>
          </cell>
          <cell r="D42" t="str">
            <v>堀川　正幸</v>
          </cell>
          <cell r="E42" t="str">
            <v>妙高市小出雲1-6-12</v>
          </cell>
          <cell r="F42" t="str">
            <v>944-0032</v>
          </cell>
          <cell r="G42" t="str">
            <v>堀川　正幸</v>
          </cell>
          <cell r="H42" t="str">
            <v>72-8521</v>
          </cell>
          <cell r="I42" t="str">
            <v>090-8684-3229</v>
          </cell>
          <cell r="J42"/>
          <cell r="K42">
            <v>45329</v>
          </cell>
          <cell r="L42"/>
          <cell r="M42" t="str">
            <v>新井小学校</v>
          </cell>
          <cell r="N42" t="str">
            <v>グラウンド</v>
          </cell>
          <cell r="O42">
            <v>500</v>
          </cell>
          <cell r="P42">
            <v>45409</v>
          </cell>
          <cell r="Q42">
            <v>45591</v>
          </cell>
          <cell r="R42" t="str">
            <v>毎週</v>
          </cell>
          <cell r="S42" t="str">
            <v>土</v>
          </cell>
          <cell r="T42">
            <v>0.625</v>
          </cell>
          <cell r="U42">
            <v>0.75</v>
          </cell>
        </row>
        <row r="43">
          <cell r="A43">
            <v>42</v>
          </cell>
          <cell r="B43" t="str">
            <v>減免</v>
          </cell>
          <cell r="C43" t="str">
            <v>NPO法人ワセダクラブ北信越支部チアリーディング妙高</v>
          </cell>
          <cell r="D43" t="str">
            <v>小山内　聡</v>
          </cell>
          <cell r="E43" t="str">
            <v>妙高市上中村451-20</v>
          </cell>
          <cell r="F43" t="str">
            <v>949-2233</v>
          </cell>
          <cell r="G43" t="str">
            <v>清水　美重子</v>
          </cell>
          <cell r="H43"/>
          <cell r="I43" t="str">
            <v>090-2648-3181</v>
          </cell>
          <cell r="J43"/>
          <cell r="K43">
            <v>45330</v>
          </cell>
          <cell r="L43"/>
          <cell r="M43" t="str">
            <v>斐太北小学校</v>
          </cell>
          <cell r="N43" t="str">
            <v>体育館（全面）</v>
          </cell>
          <cell r="O43">
            <v>300</v>
          </cell>
          <cell r="P43">
            <v>45390</v>
          </cell>
          <cell r="Q43">
            <v>45733</v>
          </cell>
          <cell r="R43" t="str">
            <v>毎週</v>
          </cell>
          <cell r="S43" t="str">
            <v>月</v>
          </cell>
          <cell r="T43">
            <v>0.72916666666666596</v>
          </cell>
          <cell r="U43">
            <v>0.874999999999999</v>
          </cell>
        </row>
        <row r="44">
          <cell r="A44">
            <v>43</v>
          </cell>
          <cell r="B44" t="str">
            <v>免除</v>
          </cell>
          <cell r="C44" t="str">
            <v>斐太南ソフトボールチーム</v>
          </cell>
          <cell r="D44" t="str">
            <v>吉田　奏恵</v>
          </cell>
          <cell r="E44" t="str">
            <v>妙高市猪野山297-1</v>
          </cell>
          <cell r="F44" t="str">
            <v>944-0075</v>
          </cell>
          <cell r="G44" t="str">
            <v>吉田　奏恵</v>
          </cell>
          <cell r="H44" t="str">
            <v>72-5109</v>
          </cell>
          <cell r="I44" t="str">
            <v>080-1078-2396</v>
          </cell>
          <cell r="J44"/>
          <cell r="K44">
            <v>45335</v>
          </cell>
          <cell r="L44"/>
          <cell r="M44" t="str">
            <v>総合支援学校</v>
          </cell>
          <cell r="N44" t="str">
            <v>グラウンド</v>
          </cell>
          <cell r="O44">
            <v>500</v>
          </cell>
          <cell r="P44">
            <v>45383</v>
          </cell>
          <cell r="Q44">
            <v>45747</v>
          </cell>
          <cell r="R44" t="str">
            <v>毎週・特定日</v>
          </cell>
          <cell r="S44" t="str">
            <v>土・祝</v>
          </cell>
          <cell r="T44">
            <v>0.54166666666666663</v>
          </cell>
          <cell r="U44">
            <v>0.75</v>
          </cell>
        </row>
        <row r="45">
          <cell r="A45">
            <v>44</v>
          </cell>
          <cell r="B45" t="str">
            <v>免除</v>
          </cell>
          <cell r="C45" t="str">
            <v>斐太南ソフトボールチーム</v>
          </cell>
          <cell r="D45" t="str">
            <v>吉田　奏恵</v>
          </cell>
          <cell r="E45" t="str">
            <v>妙高市猪野山297-1</v>
          </cell>
          <cell r="F45" t="str">
            <v>944-0075</v>
          </cell>
          <cell r="G45" t="str">
            <v>吉田　奏恵</v>
          </cell>
          <cell r="H45" t="str">
            <v>72-5109</v>
          </cell>
          <cell r="I45" t="str">
            <v>080-1078-2396</v>
          </cell>
          <cell r="J45"/>
          <cell r="K45">
            <v>45335</v>
          </cell>
          <cell r="L45"/>
          <cell r="M45" t="str">
            <v>総合支援学校</v>
          </cell>
          <cell r="N45" t="str">
            <v>グラウンド</v>
          </cell>
          <cell r="O45">
            <v>300</v>
          </cell>
          <cell r="P45">
            <v>45383</v>
          </cell>
          <cell r="Q45">
            <v>45747</v>
          </cell>
          <cell r="R45" t="str">
            <v>毎週・特定</v>
          </cell>
          <cell r="S45" t="str">
            <v>日</v>
          </cell>
          <cell r="T45">
            <v>0.54166666666666663</v>
          </cell>
          <cell r="U45">
            <v>0.75</v>
          </cell>
        </row>
        <row r="46">
          <cell r="A46">
            <v>45</v>
          </cell>
          <cell r="B46" t="str">
            <v>免除</v>
          </cell>
          <cell r="C46" t="str">
            <v>ZIPPY</v>
          </cell>
          <cell r="D46" t="str">
            <v>稲川　美和</v>
          </cell>
          <cell r="E46" t="str">
            <v>妙高市大字赤倉469-10</v>
          </cell>
          <cell r="F46" t="str">
            <v>949-2111</v>
          </cell>
          <cell r="G46" t="str">
            <v>稲川　美和</v>
          </cell>
          <cell r="H46" t="str">
            <v>87-3012</v>
          </cell>
          <cell r="I46" t="str">
            <v>090-1653-1871</v>
          </cell>
          <cell r="J46"/>
          <cell r="K46">
            <v>45331</v>
          </cell>
          <cell r="L46"/>
          <cell r="M46" t="str">
            <v>妙高高原中学校</v>
          </cell>
          <cell r="N46" t="str">
            <v>体育館（１面）</v>
          </cell>
          <cell r="O46">
            <v>300</v>
          </cell>
          <cell r="P46">
            <v>45392</v>
          </cell>
          <cell r="Q46">
            <v>45639</v>
          </cell>
          <cell r="R46" t="str">
            <v>毎週</v>
          </cell>
          <cell r="S46" t="str">
            <v>水・金</v>
          </cell>
          <cell r="T46">
            <v>0.8125</v>
          </cell>
          <cell r="U46">
            <v>0.89583333333333304</v>
          </cell>
        </row>
        <row r="47">
          <cell r="A47">
            <v>46</v>
          </cell>
          <cell r="B47" t="str">
            <v>免除</v>
          </cell>
          <cell r="C47" t="str">
            <v>新井南スポーツ少年団</v>
          </cell>
          <cell r="D47" t="str">
            <v>亀井　亨平</v>
          </cell>
          <cell r="E47" t="str">
            <v>妙高市除戸339-8</v>
          </cell>
          <cell r="F47" t="str">
            <v>944-0204</v>
          </cell>
          <cell r="G47" t="str">
            <v>亀井　亨平</v>
          </cell>
          <cell r="H47" t="str">
            <v>75-2057</v>
          </cell>
          <cell r="I47" t="str">
            <v>090-6935-5987</v>
          </cell>
          <cell r="J47"/>
          <cell r="K47">
            <v>45332</v>
          </cell>
          <cell r="L47"/>
          <cell r="M47" t="str">
            <v>新井南小学校</v>
          </cell>
          <cell r="N47" t="str">
            <v>グラウンド</v>
          </cell>
          <cell r="O47">
            <v>500</v>
          </cell>
          <cell r="P47">
            <v>45383</v>
          </cell>
          <cell r="Q47">
            <v>45627</v>
          </cell>
          <cell r="R47" t="str">
            <v>毎週</v>
          </cell>
          <cell r="S47" t="str">
            <v>日</v>
          </cell>
          <cell r="T47">
            <v>0.33333333333333298</v>
          </cell>
          <cell r="U47">
            <v>0.70833333333333304</v>
          </cell>
        </row>
        <row r="48">
          <cell r="A48">
            <v>47</v>
          </cell>
          <cell r="B48" t="str">
            <v>免除</v>
          </cell>
          <cell r="C48" t="str">
            <v>新井南スポーツ少年団</v>
          </cell>
          <cell r="D48" t="str">
            <v>亀井　亨平</v>
          </cell>
          <cell r="E48" t="str">
            <v>妙高市除戸339-8</v>
          </cell>
          <cell r="F48" t="str">
            <v>944-0204</v>
          </cell>
          <cell r="G48" t="str">
            <v>亀井　亨平</v>
          </cell>
          <cell r="H48" t="str">
            <v>75-2057</v>
          </cell>
          <cell r="I48" t="str">
            <v>090-6935-5987</v>
          </cell>
          <cell r="J48"/>
          <cell r="K48">
            <v>45332</v>
          </cell>
          <cell r="L48"/>
          <cell r="M48" t="str">
            <v>新井南小学校</v>
          </cell>
          <cell r="N48" t="str">
            <v>グラウンド</v>
          </cell>
          <cell r="O48">
            <v>500</v>
          </cell>
          <cell r="P48">
            <v>45383</v>
          </cell>
          <cell r="Q48">
            <v>45596</v>
          </cell>
          <cell r="R48" t="str">
            <v>毎週</v>
          </cell>
          <cell r="S48" t="str">
            <v>土</v>
          </cell>
          <cell r="T48">
            <v>0.54166666666666663</v>
          </cell>
          <cell r="U48">
            <v>0.70833333333333304</v>
          </cell>
        </row>
        <row r="49">
          <cell r="A49">
            <v>48</v>
          </cell>
          <cell r="B49" t="str">
            <v>免除</v>
          </cell>
          <cell r="C49" t="str">
            <v>新井南スポーツ少年団</v>
          </cell>
          <cell r="D49" t="str">
            <v>亀井　亨平</v>
          </cell>
          <cell r="E49" t="str">
            <v>妙高市除戸339-8</v>
          </cell>
          <cell r="F49" t="str">
            <v>944-0204</v>
          </cell>
          <cell r="G49" t="str">
            <v>亀井　亨平</v>
          </cell>
          <cell r="H49" t="str">
            <v>75-2057</v>
          </cell>
          <cell r="I49" t="str">
            <v>090-6935-5987</v>
          </cell>
          <cell r="J49"/>
          <cell r="K49">
            <v>45332</v>
          </cell>
          <cell r="L49"/>
          <cell r="M49" t="str">
            <v>新井南小学校</v>
          </cell>
          <cell r="N49" t="str">
            <v>体育館（全面）</v>
          </cell>
          <cell r="O49">
            <v>300</v>
          </cell>
          <cell r="P49">
            <v>45383</v>
          </cell>
          <cell r="Q49">
            <v>45747</v>
          </cell>
          <cell r="R49" t="str">
            <v>毎週</v>
          </cell>
          <cell r="S49" t="str">
            <v>日</v>
          </cell>
          <cell r="T49">
            <v>0.33333333333333331</v>
          </cell>
          <cell r="U49">
            <v>0.70833333333333304</v>
          </cell>
        </row>
        <row r="50">
          <cell r="A50">
            <v>49</v>
          </cell>
          <cell r="B50" t="str">
            <v>免除</v>
          </cell>
          <cell r="C50" t="str">
            <v>新井南スポーツ少年団</v>
          </cell>
          <cell r="D50" t="str">
            <v>亀井　亨平</v>
          </cell>
          <cell r="E50" t="str">
            <v>妙高市除戸339-8</v>
          </cell>
          <cell r="F50" t="str">
            <v>944-0204</v>
          </cell>
          <cell r="G50" t="str">
            <v>亀井　亨平</v>
          </cell>
          <cell r="H50" t="str">
            <v>75-2057</v>
          </cell>
          <cell r="I50" t="str">
            <v>090-6935-5987</v>
          </cell>
          <cell r="J50"/>
          <cell r="K50">
            <v>45332</v>
          </cell>
          <cell r="L50"/>
          <cell r="M50" t="str">
            <v>新井南小学校</v>
          </cell>
          <cell r="N50" t="str">
            <v>体育館（全面）</v>
          </cell>
          <cell r="O50">
            <v>300</v>
          </cell>
          <cell r="P50">
            <v>45383</v>
          </cell>
          <cell r="Q50">
            <v>45596</v>
          </cell>
          <cell r="R50" t="str">
            <v>毎週</v>
          </cell>
          <cell r="S50" t="str">
            <v>火</v>
          </cell>
          <cell r="T50">
            <v>0.75</v>
          </cell>
          <cell r="U50">
            <v>0.875</v>
          </cell>
        </row>
        <row r="51">
          <cell r="A51">
            <v>50</v>
          </cell>
          <cell r="B51" t="str">
            <v>免除</v>
          </cell>
          <cell r="C51" t="str">
            <v>FC　ARAI　2006</v>
          </cell>
          <cell r="D51" t="str">
            <v>丸山　範岳</v>
          </cell>
          <cell r="E51" t="str">
            <v>妙高市柳井田町1-3-6</v>
          </cell>
          <cell r="F51" t="str">
            <v>944-0008</v>
          </cell>
          <cell r="G51" t="str">
            <v>丸山　範岳</v>
          </cell>
          <cell r="H51" t="str">
            <v>72-3858</v>
          </cell>
          <cell r="I51" t="str">
            <v>090-4379-6089</v>
          </cell>
          <cell r="J51"/>
          <cell r="K51">
            <v>45335</v>
          </cell>
          <cell r="L51"/>
          <cell r="M51" t="str">
            <v>新井中学校</v>
          </cell>
          <cell r="N51" t="str">
            <v>体育館（３面）</v>
          </cell>
          <cell r="O51">
            <v>900</v>
          </cell>
          <cell r="P51">
            <v>45386</v>
          </cell>
          <cell r="Q51">
            <v>45743</v>
          </cell>
          <cell r="R51" t="str">
            <v>毎週</v>
          </cell>
          <cell r="S51" t="str">
            <v>木</v>
          </cell>
          <cell r="T51">
            <v>0.83333333333333304</v>
          </cell>
          <cell r="U51">
            <v>0.91666666666666596</v>
          </cell>
        </row>
        <row r="52">
          <cell r="A52">
            <v>51</v>
          </cell>
          <cell r="B52" t="str">
            <v>免除</v>
          </cell>
          <cell r="C52" t="str">
            <v>ジュニアバスケットボールクラブ　新井イーグルス</v>
          </cell>
          <cell r="D52" t="str">
            <v>宮下　清吉</v>
          </cell>
          <cell r="E52" t="str">
            <v>妙高市小出雲１-5-22</v>
          </cell>
          <cell r="F52" t="str">
            <v>944-0032</v>
          </cell>
          <cell r="G52" t="str">
            <v>宮下　清吉</v>
          </cell>
          <cell r="H52" t="str">
            <v>72-1649</v>
          </cell>
          <cell r="I52" t="str">
            <v>090-3239-8480</v>
          </cell>
          <cell r="J52"/>
          <cell r="K52">
            <v>45331</v>
          </cell>
          <cell r="L52"/>
          <cell r="M52" t="str">
            <v>新井小学校</v>
          </cell>
          <cell r="N52" t="str">
            <v>体育館（全面）</v>
          </cell>
          <cell r="O52">
            <v>600</v>
          </cell>
          <cell r="P52">
            <v>45388</v>
          </cell>
          <cell r="Q52">
            <v>45745</v>
          </cell>
          <cell r="R52" t="str">
            <v>毎週</v>
          </cell>
          <cell r="S52" t="str">
            <v>土</v>
          </cell>
          <cell r="T52">
            <v>0.39583333333333331</v>
          </cell>
          <cell r="U52">
            <v>0.67708333333333337</v>
          </cell>
        </row>
        <row r="53">
          <cell r="A53">
            <v>52</v>
          </cell>
          <cell r="B53" t="str">
            <v>免除</v>
          </cell>
          <cell r="C53" t="str">
            <v>ジュニアバスケットボールクラブ　新井イーグルス</v>
          </cell>
          <cell r="D53" t="str">
            <v>宮下　清吉</v>
          </cell>
          <cell r="E53" t="str">
            <v>妙高市小出雲１-5-22</v>
          </cell>
          <cell r="F53" t="str">
            <v>944-0032</v>
          </cell>
          <cell r="G53" t="str">
            <v>宮下　清吉</v>
          </cell>
          <cell r="H53" t="str">
            <v>72-1649</v>
          </cell>
          <cell r="I53" t="str">
            <v>090-3239-8480</v>
          </cell>
          <cell r="J53"/>
          <cell r="K53">
            <v>45331</v>
          </cell>
          <cell r="L53"/>
          <cell r="M53" t="str">
            <v>新井小学校</v>
          </cell>
          <cell r="N53" t="str">
            <v>体育館（全面）</v>
          </cell>
          <cell r="O53">
            <v>600</v>
          </cell>
          <cell r="P53">
            <v>45389</v>
          </cell>
          <cell r="Q53">
            <v>45746</v>
          </cell>
          <cell r="R53" t="str">
            <v>毎週</v>
          </cell>
          <cell r="S53" t="str">
            <v>日</v>
          </cell>
          <cell r="T53">
            <v>0.39583333333333298</v>
          </cell>
          <cell r="U53">
            <v>0.52083333333333304</v>
          </cell>
        </row>
        <row r="54">
          <cell r="A54">
            <v>53</v>
          </cell>
          <cell r="B54" t="str">
            <v>免除</v>
          </cell>
          <cell r="C54" t="str">
            <v>ジュニアバスケットボールクラブ　新井イーグルス</v>
          </cell>
          <cell r="D54" t="str">
            <v>宮下　清吉</v>
          </cell>
          <cell r="E54" t="str">
            <v>妙高市小出雲１-5-22</v>
          </cell>
          <cell r="F54" t="str">
            <v>944-0032</v>
          </cell>
          <cell r="G54" t="str">
            <v>宮下　清吉</v>
          </cell>
          <cell r="H54" t="str">
            <v>72-1649</v>
          </cell>
          <cell r="I54" t="str">
            <v>090-3239-8480</v>
          </cell>
          <cell r="J54"/>
          <cell r="K54">
            <v>45331</v>
          </cell>
          <cell r="L54"/>
          <cell r="M54" t="str">
            <v>新井中央小学校</v>
          </cell>
          <cell r="N54" t="str">
            <v>体育館（全面）</v>
          </cell>
          <cell r="O54">
            <v>600</v>
          </cell>
          <cell r="P54">
            <v>45392</v>
          </cell>
          <cell r="Q54">
            <v>45742</v>
          </cell>
          <cell r="R54" t="str">
            <v>毎週</v>
          </cell>
          <cell r="S54" t="str">
            <v>水</v>
          </cell>
          <cell r="T54">
            <v>0.78125</v>
          </cell>
          <cell r="U54">
            <v>0.88541666666666663</v>
          </cell>
        </row>
        <row r="55">
          <cell r="A55">
            <v>54</v>
          </cell>
          <cell r="B55" t="str">
            <v>免除</v>
          </cell>
          <cell r="C55" t="str">
            <v>新井小学校白山町第2ＰＴＡ</v>
          </cell>
          <cell r="D55" t="str">
            <v>松澤悟志</v>
          </cell>
          <cell r="E55" t="str">
            <v>妙高市白山町2-9-31-102号室</v>
          </cell>
          <cell r="F55" t="str">
            <v>944-0047</v>
          </cell>
          <cell r="G55" t="str">
            <v>松澤　悟志</v>
          </cell>
          <cell r="H55" t="str">
            <v>090-1868-0900</v>
          </cell>
          <cell r="I55"/>
          <cell r="J55"/>
          <cell r="K55">
            <v>45335</v>
          </cell>
          <cell r="L55"/>
          <cell r="M55" t="str">
            <v>新井中学校</v>
          </cell>
          <cell r="N55" t="str">
            <v>体育館（３面）</v>
          </cell>
          <cell r="O55">
            <v>900</v>
          </cell>
          <cell r="P55">
            <v>45388</v>
          </cell>
          <cell r="Q55">
            <v>45747</v>
          </cell>
          <cell r="R55" t="str">
            <v>毎週</v>
          </cell>
          <cell r="S55" t="str">
            <v>土</v>
          </cell>
          <cell r="T55">
            <v>0.75</v>
          </cell>
          <cell r="U55">
            <v>0.874999999999999</v>
          </cell>
        </row>
        <row r="56">
          <cell r="A56">
            <v>55</v>
          </cell>
          <cell r="B56" t="str">
            <v>免除</v>
          </cell>
          <cell r="C56" t="str">
            <v>新井小学校白山町第2ＰＴＡ</v>
          </cell>
          <cell r="D56" t="str">
            <v>松澤悟志</v>
          </cell>
          <cell r="E56" t="str">
            <v>妙高市白山町2-9-31-103号室</v>
          </cell>
          <cell r="F56" t="str">
            <v>944-0047</v>
          </cell>
          <cell r="G56" t="str">
            <v>松澤　悟志</v>
          </cell>
          <cell r="H56" t="str">
            <v>090-1868-0900</v>
          </cell>
          <cell r="I56"/>
          <cell r="J56"/>
          <cell r="K56">
            <v>45335</v>
          </cell>
          <cell r="L56"/>
          <cell r="M56" t="str">
            <v>新井中学校</v>
          </cell>
          <cell r="N56" t="str">
            <v>体育館（１面）</v>
          </cell>
          <cell r="O56">
            <v>300</v>
          </cell>
          <cell r="P56">
            <v>45383</v>
          </cell>
          <cell r="Q56">
            <v>45502</v>
          </cell>
          <cell r="R56" t="str">
            <v>毎週</v>
          </cell>
          <cell r="S56" t="str">
            <v>月</v>
          </cell>
          <cell r="T56">
            <v>0.77083333333333304</v>
          </cell>
          <cell r="U56">
            <v>0.874999999999999</v>
          </cell>
        </row>
        <row r="57">
          <cell r="A57">
            <v>56</v>
          </cell>
          <cell r="B57" t="str">
            <v>免除</v>
          </cell>
          <cell r="C57" t="str">
            <v>斐太北パパギャルソフトバレーボール</v>
          </cell>
          <cell r="D57" t="str">
            <v>大口　達也</v>
          </cell>
          <cell r="E57" t="str">
            <v>妙高市大字雪森652-15</v>
          </cell>
          <cell r="F57" t="str">
            <v>944-0098</v>
          </cell>
          <cell r="G57" t="str">
            <v>大口　達也</v>
          </cell>
          <cell r="H57" t="str">
            <v>77-4193</v>
          </cell>
          <cell r="I57" t="str">
            <v>090-5415-1972</v>
          </cell>
          <cell r="J57"/>
          <cell r="K57">
            <v>45335</v>
          </cell>
          <cell r="L57"/>
          <cell r="M57" t="str">
            <v>斐太北小学校</v>
          </cell>
          <cell r="N57" t="str">
            <v>体育館（１面）</v>
          </cell>
          <cell r="O57">
            <v>300</v>
          </cell>
          <cell r="P57">
            <v>45383</v>
          </cell>
          <cell r="Q57">
            <v>45747</v>
          </cell>
          <cell r="R57" t="str">
            <v>毎週</v>
          </cell>
          <cell r="S57" t="str">
            <v>木</v>
          </cell>
          <cell r="T57">
            <v>0.79166666666666663</v>
          </cell>
          <cell r="U57">
            <v>0.875</v>
          </cell>
        </row>
        <row r="58">
          <cell r="A58">
            <v>57</v>
          </cell>
          <cell r="B58" t="str">
            <v>免除</v>
          </cell>
          <cell r="C58" t="str">
            <v>斐太北パパギャルソフトバレーボール</v>
          </cell>
          <cell r="D58" t="str">
            <v>大口　達也</v>
          </cell>
          <cell r="E58" t="str">
            <v>妙高市大字雪森652-15</v>
          </cell>
          <cell r="F58" t="str">
            <v>944-0098</v>
          </cell>
          <cell r="G58" t="str">
            <v>大口　達也</v>
          </cell>
          <cell r="H58" t="str">
            <v>77-4193</v>
          </cell>
          <cell r="I58" t="str">
            <v>090-5415-1972</v>
          </cell>
          <cell r="J58"/>
          <cell r="K58">
            <v>45335</v>
          </cell>
          <cell r="L58"/>
          <cell r="M58" t="str">
            <v>斐太北小学校</v>
          </cell>
          <cell r="N58" t="str">
            <v>体育館（１面）</v>
          </cell>
          <cell r="O58">
            <v>300</v>
          </cell>
          <cell r="P58">
            <v>45383</v>
          </cell>
          <cell r="Q58">
            <v>45747</v>
          </cell>
          <cell r="R58" t="str">
            <v>毎週</v>
          </cell>
          <cell r="S58" t="str">
            <v>土</v>
          </cell>
          <cell r="T58">
            <v>0.58333333333333337</v>
          </cell>
          <cell r="U58">
            <v>0.70833333333333337</v>
          </cell>
        </row>
        <row r="59">
          <cell r="A59">
            <v>58</v>
          </cell>
          <cell r="B59" t="str">
            <v>免除</v>
          </cell>
          <cell r="C59" t="str">
            <v>斐太北パパギャルソフトバレーボール</v>
          </cell>
          <cell r="D59" t="str">
            <v>大口　達也</v>
          </cell>
          <cell r="E59" t="str">
            <v>妙高市大字雪森652-15</v>
          </cell>
          <cell r="F59" t="str">
            <v>944-0098</v>
          </cell>
          <cell r="G59" t="str">
            <v>大口　達也</v>
          </cell>
          <cell r="H59" t="str">
            <v>77-4193</v>
          </cell>
          <cell r="I59" t="str">
            <v>090-5415-1972</v>
          </cell>
          <cell r="J59"/>
          <cell r="K59">
            <v>45335</v>
          </cell>
          <cell r="L59"/>
          <cell r="M59" t="str">
            <v>斐太北小学校</v>
          </cell>
          <cell r="N59" t="str">
            <v>体育館（１面）</v>
          </cell>
          <cell r="O59">
            <v>300</v>
          </cell>
          <cell r="P59">
            <v>45383</v>
          </cell>
          <cell r="Q59">
            <v>45747</v>
          </cell>
          <cell r="R59" t="str">
            <v>毎週</v>
          </cell>
          <cell r="S59" t="str">
            <v>日</v>
          </cell>
          <cell r="T59">
            <v>0.375</v>
          </cell>
          <cell r="U59">
            <v>0.5</v>
          </cell>
        </row>
        <row r="60">
          <cell r="A60">
            <v>59</v>
          </cell>
          <cell r="B60" t="str">
            <v>免除</v>
          </cell>
          <cell r="C60" t="str">
            <v>さつきクラブ</v>
          </cell>
          <cell r="D60" t="str">
            <v>丸山　厚子</v>
          </cell>
          <cell r="E60" t="str">
            <v>妙高市白山町1-6-16</v>
          </cell>
          <cell r="F60" t="str">
            <v>944-0047</v>
          </cell>
          <cell r="G60" t="str">
            <v>丸山　厚子</v>
          </cell>
          <cell r="H60" t="str">
            <v>72-2549</v>
          </cell>
          <cell r="I60" t="str">
            <v>090-4097-7575</v>
          </cell>
          <cell r="J60" t="str">
            <v>78-7078
よつばこども園</v>
          </cell>
          <cell r="K60">
            <v>45335</v>
          </cell>
          <cell r="L60"/>
          <cell r="M60" t="str">
            <v>新井中学校</v>
          </cell>
          <cell r="N60" t="str">
            <v>体育館（１面）</v>
          </cell>
          <cell r="O60">
            <v>300</v>
          </cell>
          <cell r="P60">
            <v>45017</v>
          </cell>
          <cell r="Q60">
            <v>45382</v>
          </cell>
          <cell r="R60" t="str">
            <v>毎週</v>
          </cell>
          <cell r="S60" t="str">
            <v>水</v>
          </cell>
          <cell r="T60">
            <v>0.8125</v>
          </cell>
          <cell r="U60">
            <v>0.91666666666666596</v>
          </cell>
        </row>
        <row r="61">
          <cell r="A61">
            <v>60</v>
          </cell>
          <cell r="B61" t="str">
            <v>免除</v>
          </cell>
          <cell r="C61" t="str">
            <v>石塚・大崎ソフトバレー</v>
          </cell>
          <cell r="D61" t="str">
            <v>長崎　貴宏</v>
          </cell>
          <cell r="E61" t="str">
            <v>妙高市大崎町1-11</v>
          </cell>
          <cell r="F61" t="str">
            <v>944-0006</v>
          </cell>
          <cell r="G61" t="str">
            <v>長崎　貴宏</v>
          </cell>
          <cell r="H61" t="str">
            <v>72-2785</v>
          </cell>
          <cell r="I61" t="str">
            <v>090-4702-9381</v>
          </cell>
          <cell r="J61" t="str">
            <v>taka.1144-@docomo.ne.jp</v>
          </cell>
          <cell r="K61">
            <v>45327</v>
          </cell>
          <cell r="L61"/>
          <cell r="M61" t="str">
            <v>新井中央小学校</v>
          </cell>
          <cell r="N61" t="str">
            <v>体育館（全面）</v>
          </cell>
          <cell r="O61">
            <v>300</v>
          </cell>
          <cell r="P61">
            <v>45388</v>
          </cell>
          <cell r="Q61">
            <v>45731</v>
          </cell>
          <cell r="R61" t="str">
            <v>毎週</v>
          </cell>
          <cell r="S61" t="str">
            <v>土</v>
          </cell>
          <cell r="T61">
            <v>0.375</v>
          </cell>
          <cell r="U61">
            <v>0.5</v>
          </cell>
        </row>
        <row r="62">
          <cell r="A62">
            <v>61</v>
          </cell>
          <cell r="B62" t="str">
            <v>免除</v>
          </cell>
          <cell r="C62" t="str">
            <v>美守・関川町・諏訪町・石塚町</v>
          </cell>
          <cell r="D62" t="str">
            <v>若山　宏</v>
          </cell>
          <cell r="E62" t="str">
            <v>妙高市美守3-17-10</v>
          </cell>
          <cell r="F62" t="str">
            <v>944-0016</v>
          </cell>
          <cell r="G62" t="str">
            <v>若山　宏</v>
          </cell>
          <cell r="H62" t="str">
            <v>72-9366</v>
          </cell>
          <cell r="I62" t="str">
            <v>090-5523-1687</v>
          </cell>
          <cell r="J62"/>
          <cell r="K62">
            <v>45335</v>
          </cell>
          <cell r="L62"/>
          <cell r="M62" t="str">
            <v>新井中央小学校</v>
          </cell>
          <cell r="N62" t="str">
            <v>体育館（全面）</v>
          </cell>
          <cell r="O62">
            <v>600</v>
          </cell>
          <cell r="P62">
            <v>45564</v>
          </cell>
          <cell r="Q62">
            <v>45592</v>
          </cell>
          <cell r="R62" t="str">
            <v>特定日</v>
          </cell>
          <cell r="S62" t="str">
            <v>日</v>
          </cell>
          <cell r="T62">
            <v>0.33333333333333331</v>
          </cell>
          <cell r="U62">
            <v>0.6875</v>
          </cell>
        </row>
        <row r="63">
          <cell r="A63">
            <v>62</v>
          </cell>
          <cell r="B63" t="str">
            <v>免除</v>
          </cell>
          <cell r="C63" t="str">
            <v>NPOスポーツクラブあらい　ジュニアサッカークラブ</v>
          </cell>
          <cell r="D63" t="str">
            <v>佐藤　康暢</v>
          </cell>
          <cell r="E63" t="str">
            <v>妙高市小出雲3丁目13-16</v>
          </cell>
          <cell r="F63" t="str">
            <v>944-0032</v>
          </cell>
          <cell r="G63" t="str">
            <v>佐藤　康暢</v>
          </cell>
          <cell r="H63" t="str">
            <v>72-6839</v>
          </cell>
          <cell r="I63" t="str">
            <v>090-2883-4982</v>
          </cell>
          <cell r="J63"/>
          <cell r="K63">
            <v>45337</v>
          </cell>
          <cell r="L63"/>
          <cell r="M63" t="str">
            <v>新井中央小学校</v>
          </cell>
          <cell r="N63" t="str">
            <v>体育館（全面）</v>
          </cell>
          <cell r="O63">
            <v>600</v>
          </cell>
          <cell r="P63">
            <v>45391</v>
          </cell>
          <cell r="Q63">
            <v>45727</v>
          </cell>
          <cell r="R63" t="str">
            <v>毎週</v>
          </cell>
          <cell r="S63" t="str">
            <v>火</v>
          </cell>
          <cell r="T63">
            <v>0.79166666666666596</v>
          </cell>
          <cell r="U63">
            <v>0.874999999999999</v>
          </cell>
        </row>
        <row r="64">
          <cell r="A64">
            <v>63</v>
          </cell>
          <cell r="B64" t="str">
            <v>免除</v>
          </cell>
          <cell r="C64" t="str">
            <v>NPOスポーツクラブあらい　ジュニアサッカークラブ</v>
          </cell>
          <cell r="D64" t="str">
            <v>佐藤　康暢</v>
          </cell>
          <cell r="E64" t="str">
            <v>妙高市小出雲3丁目13-16</v>
          </cell>
          <cell r="F64" t="str">
            <v>944-0032</v>
          </cell>
          <cell r="G64" t="str">
            <v>佐藤　康暢</v>
          </cell>
          <cell r="H64" t="str">
            <v>72-6839</v>
          </cell>
          <cell r="I64" t="str">
            <v>090-2883-4982</v>
          </cell>
          <cell r="J64"/>
          <cell r="K64">
            <v>45337</v>
          </cell>
          <cell r="L64"/>
          <cell r="M64" t="str">
            <v>新井中央小学校</v>
          </cell>
          <cell r="N64" t="str">
            <v>グラウンド</v>
          </cell>
          <cell r="O64">
            <v>500</v>
          </cell>
          <cell r="P64">
            <v>45395</v>
          </cell>
          <cell r="Q64">
            <v>45626</v>
          </cell>
          <cell r="R64" t="str">
            <v>毎週</v>
          </cell>
          <cell r="S64" t="str">
            <v>土</v>
          </cell>
          <cell r="T64">
            <v>0.54166666666666596</v>
          </cell>
          <cell r="U64">
            <v>0.70833333333333304</v>
          </cell>
        </row>
        <row r="65">
          <cell r="A65">
            <v>64</v>
          </cell>
          <cell r="B65" t="str">
            <v>免除</v>
          </cell>
          <cell r="C65" t="str">
            <v>妙高サッカー協会</v>
          </cell>
          <cell r="D65" t="str">
            <v>佐藤　康暢</v>
          </cell>
          <cell r="E65" t="str">
            <v>妙高市小出雲3丁目13-16</v>
          </cell>
          <cell r="F65" t="str">
            <v>944-0032</v>
          </cell>
          <cell r="G65" t="str">
            <v>佐藤　康暢</v>
          </cell>
          <cell r="H65" t="str">
            <v>72-6839</v>
          </cell>
          <cell r="I65" t="str">
            <v>090-2883-4982</v>
          </cell>
          <cell r="J65"/>
          <cell r="K65">
            <v>45337</v>
          </cell>
          <cell r="L65"/>
          <cell r="M65" t="str">
            <v>新井中央小学校</v>
          </cell>
          <cell r="N65" t="str">
            <v>体育館（全面）</v>
          </cell>
          <cell r="O65">
            <v>600</v>
          </cell>
          <cell r="P65">
            <v>45395</v>
          </cell>
          <cell r="Q65">
            <v>45731</v>
          </cell>
          <cell r="R65" t="str">
            <v>毎週</v>
          </cell>
          <cell r="S65" t="str">
            <v>土</v>
          </cell>
          <cell r="T65">
            <v>0.54166666666666596</v>
          </cell>
          <cell r="U65">
            <v>0.70833333333333304</v>
          </cell>
        </row>
        <row r="66">
          <cell r="A66">
            <v>65</v>
          </cell>
          <cell r="B66" t="str">
            <v>免除</v>
          </cell>
          <cell r="C66" t="str">
            <v>NPOスポーツクラブあらい　ジュニアユースサッカークラブ</v>
          </cell>
          <cell r="D66" t="str">
            <v>佐藤　康暢</v>
          </cell>
          <cell r="E66" t="str">
            <v>妙高市小出雲3丁目13-16</v>
          </cell>
          <cell r="F66" t="str">
            <v>944-0032</v>
          </cell>
          <cell r="G66" t="str">
            <v>佐藤　康暢</v>
          </cell>
          <cell r="H66" t="str">
            <v>72-6839</v>
          </cell>
          <cell r="I66" t="str">
            <v>090-2883-4982</v>
          </cell>
          <cell r="J66"/>
          <cell r="K66">
            <v>45337</v>
          </cell>
          <cell r="L66"/>
          <cell r="M66" t="str">
            <v>新井中学校</v>
          </cell>
          <cell r="N66" t="str">
            <v>体育館（３面）</v>
          </cell>
          <cell r="O66">
            <v>900</v>
          </cell>
          <cell r="P66">
            <v>45384</v>
          </cell>
          <cell r="Q66">
            <v>45741</v>
          </cell>
          <cell r="R66" t="str">
            <v>毎週</v>
          </cell>
          <cell r="S66" t="str">
            <v>火</v>
          </cell>
          <cell r="T66">
            <v>0.8125</v>
          </cell>
          <cell r="U66">
            <v>0.89583333333333304</v>
          </cell>
        </row>
        <row r="67">
          <cell r="A67">
            <v>66</v>
          </cell>
          <cell r="B67" t="str">
            <v>免除</v>
          </cell>
          <cell r="C67" t="str">
            <v>東雲町</v>
          </cell>
          <cell r="D67" t="str">
            <v>野口　敦</v>
          </cell>
          <cell r="E67" t="str">
            <v>妙高市朝日町1-6-16</v>
          </cell>
          <cell r="F67" t="str">
            <v>944-0043</v>
          </cell>
          <cell r="G67" t="str">
            <v>野口　敦</v>
          </cell>
          <cell r="H67" t="str">
            <v>72-5627</v>
          </cell>
          <cell r="I67" t="str">
            <v>090-1993-6907</v>
          </cell>
          <cell r="J67"/>
          <cell r="K67">
            <v>45338</v>
          </cell>
          <cell r="L67"/>
          <cell r="M67" t="str">
            <v>新井中央小学校</v>
          </cell>
          <cell r="N67" t="str">
            <v>体育館（１面）</v>
          </cell>
          <cell r="O67">
            <v>300</v>
          </cell>
          <cell r="P67">
            <v>45424</v>
          </cell>
          <cell r="Q67">
            <v>45480</v>
          </cell>
          <cell r="R67" t="str">
            <v>毎週</v>
          </cell>
          <cell r="S67" t="str">
            <v>日</v>
          </cell>
          <cell r="T67">
            <v>0.39583333333333298</v>
          </cell>
          <cell r="U67">
            <v>0.5</v>
          </cell>
        </row>
        <row r="68">
          <cell r="A68">
            <v>67</v>
          </cell>
          <cell r="B68" t="str">
            <v>免除</v>
          </cell>
          <cell r="C68" t="str">
            <v>新井JＳＣ（サッカークラブ）</v>
          </cell>
          <cell r="D68" t="str">
            <v>佐藤　康暢</v>
          </cell>
          <cell r="E68" t="str">
            <v>妙高市小出雲3丁目13-16</v>
          </cell>
          <cell r="F68" t="str">
            <v>944-0032</v>
          </cell>
          <cell r="G68" t="str">
            <v>佐藤　康暢</v>
          </cell>
          <cell r="H68" t="str">
            <v>72-6839</v>
          </cell>
          <cell r="I68" t="str">
            <v>090-2883-4982</v>
          </cell>
          <cell r="J68"/>
          <cell r="K68">
            <v>45337</v>
          </cell>
          <cell r="L68"/>
          <cell r="M68" t="str">
            <v>新井小学校</v>
          </cell>
          <cell r="N68" t="str">
            <v>体育館（１面）</v>
          </cell>
          <cell r="O68">
            <v>600</v>
          </cell>
          <cell r="P68">
            <v>45392</v>
          </cell>
          <cell r="Q68">
            <v>45728</v>
          </cell>
          <cell r="R68" t="str">
            <v>毎週</v>
          </cell>
          <cell r="S68" t="str">
            <v>水</v>
          </cell>
          <cell r="T68">
            <v>0.79166666666666596</v>
          </cell>
          <cell r="U68">
            <v>0.874999999999999</v>
          </cell>
        </row>
        <row r="69">
          <cell r="A69">
            <v>68</v>
          </cell>
          <cell r="B69" t="str">
            <v>免除</v>
          </cell>
          <cell r="C69" t="str">
            <v>フットボールクラブ新井</v>
          </cell>
          <cell r="D69" t="str">
            <v>佐藤　康暢</v>
          </cell>
          <cell r="E69" t="str">
            <v>妙高市小出雲3丁目13-16</v>
          </cell>
          <cell r="F69" t="str">
            <v>944-0032</v>
          </cell>
          <cell r="G69" t="str">
            <v>佐藤　康暢</v>
          </cell>
          <cell r="H69" t="str">
            <v>72-6839</v>
          </cell>
          <cell r="I69" t="str">
            <v>090-2883-4982</v>
          </cell>
          <cell r="J69"/>
          <cell r="K69">
            <v>45337</v>
          </cell>
          <cell r="L69"/>
          <cell r="M69" t="str">
            <v>新井小学校</v>
          </cell>
          <cell r="N69" t="str">
            <v>体育館（１面）</v>
          </cell>
          <cell r="O69">
            <v>600</v>
          </cell>
          <cell r="P69">
            <v>45394</v>
          </cell>
          <cell r="Q69">
            <v>45730</v>
          </cell>
          <cell r="R69" t="str">
            <v>毎週</v>
          </cell>
          <cell r="S69" t="str">
            <v>金</v>
          </cell>
          <cell r="T69">
            <v>0.79166666666666596</v>
          </cell>
          <cell r="U69">
            <v>0.874999999999999</v>
          </cell>
        </row>
        <row r="70">
          <cell r="A70">
            <v>69</v>
          </cell>
          <cell r="B70" t="str">
            <v>免除</v>
          </cell>
          <cell r="C70" t="str">
            <v>学校町体育協会</v>
          </cell>
          <cell r="D70" t="str">
            <v>米持　和人</v>
          </cell>
          <cell r="E70" t="str">
            <v>妙高市学校町18-25</v>
          </cell>
          <cell r="F70" t="str">
            <v>944-0037</v>
          </cell>
          <cell r="G70" t="str">
            <v>米持　和人</v>
          </cell>
          <cell r="H70"/>
          <cell r="I70" t="str">
            <v>080-2077-6568</v>
          </cell>
          <cell r="J70"/>
          <cell r="K70">
            <v>45338</v>
          </cell>
          <cell r="L70"/>
          <cell r="M70" t="str">
            <v>新井小学校</v>
          </cell>
          <cell r="N70" t="str">
            <v>体育館（１面）</v>
          </cell>
          <cell r="O70">
            <v>300</v>
          </cell>
          <cell r="P70">
            <v>45402</v>
          </cell>
          <cell r="Q70">
            <v>45731</v>
          </cell>
          <cell r="R70" t="str">
            <v>毎週</v>
          </cell>
          <cell r="S70" t="str">
            <v>土</v>
          </cell>
          <cell r="T70">
            <v>0.79166666666666596</v>
          </cell>
          <cell r="U70">
            <v>0.85416666666666663</v>
          </cell>
        </row>
        <row r="71">
          <cell r="A71">
            <v>70</v>
          </cell>
          <cell r="B71" t="str">
            <v>免除</v>
          </cell>
          <cell r="C71" t="str">
            <v>和田ギャルズ</v>
          </cell>
          <cell r="D71" t="str">
            <v>宮腰　匠</v>
          </cell>
          <cell r="E71" t="str">
            <v>妙高市月岡1-17-70</v>
          </cell>
          <cell r="F71" t="str">
            <v>944-0003</v>
          </cell>
          <cell r="G71" t="str">
            <v>宮腰　匠</v>
          </cell>
          <cell r="H71" t="str">
            <v>090-2162-5972</v>
          </cell>
          <cell r="I71"/>
          <cell r="J71"/>
          <cell r="K71">
            <v>45338</v>
          </cell>
          <cell r="L71"/>
          <cell r="M71" t="str">
            <v>新井北小学校</v>
          </cell>
          <cell r="N71" t="str">
            <v>体育館（全面）</v>
          </cell>
          <cell r="O71">
            <v>600</v>
          </cell>
          <cell r="P71">
            <v>45389</v>
          </cell>
          <cell r="Q71">
            <v>45746</v>
          </cell>
          <cell r="R71" t="str">
            <v>毎週</v>
          </cell>
          <cell r="S71" t="str">
            <v>日</v>
          </cell>
          <cell r="T71">
            <v>0.5</v>
          </cell>
          <cell r="U71">
            <v>0.75</v>
          </cell>
        </row>
        <row r="72">
          <cell r="A72">
            <v>71</v>
          </cell>
          <cell r="B72" t="str">
            <v>免除</v>
          </cell>
          <cell r="C72" t="str">
            <v>和田ギャルズ</v>
          </cell>
          <cell r="D72" t="str">
            <v>宮腰　匠</v>
          </cell>
          <cell r="E72" t="str">
            <v>妙高市月岡1-17-70</v>
          </cell>
          <cell r="F72" t="str">
            <v>944-0003</v>
          </cell>
          <cell r="G72" t="str">
            <v>宮腰　匠</v>
          </cell>
          <cell r="H72" t="str">
            <v>090-2162-5972</v>
          </cell>
          <cell r="I72"/>
          <cell r="J72"/>
          <cell r="K72">
            <v>45338</v>
          </cell>
          <cell r="L72"/>
          <cell r="M72" t="str">
            <v>新井北小学校</v>
          </cell>
          <cell r="N72" t="str">
            <v>体育館（全面）</v>
          </cell>
          <cell r="O72">
            <v>600</v>
          </cell>
          <cell r="P72">
            <v>45388</v>
          </cell>
          <cell r="Q72">
            <v>45745</v>
          </cell>
          <cell r="R72" t="str">
            <v>毎週</v>
          </cell>
          <cell r="S72" t="str">
            <v>土</v>
          </cell>
          <cell r="T72">
            <v>0.5</v>
          </cell>
          <cell r="U72">
            <v>0.75</v>
          </cell>
        </row>
        <row r="73">
          <cell r="A73">
            <v>72</v>
          </cell>
          <cell r="B73" t="str">
            <v>免除</v>
          </cell>
          <cell r="C73" t="str">
            <v>the　WONDER</v>
          </cell>
          <cell r="D73" t="str">
            <v>高橋　篤史</v>
          </cell>
          <cell r="E73" t="str">
            <v>妙高市上百々2丁目15-17</v>
          </cell>
          <cell r="F73" t="str">
            <v>944-0001</v>
          </cell>
          <cell r="G73" t="str">
            <v>高橋　篤史</v>
          </cell>
          <cell r="H73" t="str">
            <v>050-5359-9659</v>
          </cell>
          <cell r="I73" t="str">
            <v>090-2653-0159</v>
          </cell>
          <cell r="J73"/>
          <cell r="K73">
            <v>45338</v>
          </cell>
          <cell r="L73"/>
          <cell r="M73" t="str">
            <v>新井北小学校</v>
          </cell>
          <cell r="N73" t="str">
            <v>体育館（全面）</v>
          </cell>
          <cell r="O73">
            <v>600</v>
          </cell>
          <cell r="P73">
            <v>45390</v>
          </cell>
          <cell r="Q73">
            <v>45747</v>
          </cell>
          <cell r="R73" t="str">
            <v>毎週</v>
          </cell>
          <cell r="S73" t="str">
            <v>月</v>
          </cell>
          <cell r="T73">
            <v>0.79166666666666596</v>
          </cell>
          <cell r="U73">
            <v>0.91666666666666596</v>
          </cell>
        </row>
        <row r="74">
          <cell r="A74">
            <v>73</v>
          </cell>
          <cell r="B74" t="str">
            <v>免除</v>
          </cell>
          <cell r="C74" t="str">
            <v>the　WONDER</v>
          </cell>
          <cell r="D74" t="str">
            <v>高橋　篤史</v>
          </cell>
          <cell r="E74" t="str">
            <v>妙高市上百々2丁目15-17</v>
          </cell>
          <cell r="F74" t="str">
            <v>944-0001</v>
          </cell>
          <cell r="G74" t="str">
            <v>高橋　篤史</v>
          </cell>
          <cell r="H74" t="str">
            <v>050-5359-9659</v>
          </cell>
          <cell r="I74" t="str">
            <v>090-2653-0159</v>
          </cell>
          <cell r="J74"/>
          <cell r="K74">
            <v>45338</v>
          </cell>
          <cell r="L74"/>
          <cell r="M74" t="str">
            <v>新井北小学校</v>
          </cell>
          <cell r="N74" t="str">
            <v>体育館（全面）</v>
          </cell>
          <cell r="O74">
            <v>600</v>
          </cell>
          <cell r="P74">
            <v>45393</v>
          </cell>
          <cell r="Q74">
            <v>45378</v>
          </cell>
          <cell r="R74" t="str">
            <v>毎週</v>
          </cell>
          <cell r="S74" t="str">
            <v>木</v>
          </cell>
          <cell r="T74">
            <v>0.79166666666666596</v>
          </cell>
          <cell r="U74">
            <v>0.91666666666666596</v>
          </cell>
        </row>
        <row r="75">
          <cell r="A75">
            <v>74</v>
          </cell>
          <cell r="B75" t="str">
            <v>免除</v>
          </cell>
          <cell r="C75" t="str">
            <v>諏訪町町内会</v>
          </cell>
          <cell r="D75" t="str">
            <v>渡部　雅一</v>
          </cell>
          <cell r="E75" t="str">
            <v>妙高市諏訪町1-3-9</v>
          </cell>
          <cell r="F75" t="str">
            <v>944-0018</v>
          </cell>
          <cell r="G75" t="str">
            <v>渡部　雅一</v>
          </cell>
          <cell r="H75" t="str">
            <v>72-7989</v>
          </cell>
          <cell r="I75" t="str">
            <v>090-4387-6660</v>
          </cell>
          <cell r="J75"/>
          <cell r="K75">
            <v>45341</v>
          </cell>
          <cell r="L75"/>
          <cell r="M75" t="str">
            <v>新井中央小学校</v>
          </cell>
          <cell r="N75" t="str">
            <v>体育館（全面）</v>
          </cell>
          <cell r="O75">
            <v>600</v>
          </cell>
          <cell r="P75">
            <v>45585</v>
          </cell>
          <cell r="Q75">
            <v>45585</v>
          </cell>
          <cell r="R75" t="str">
            <v>特定日</v>
          </cell>
          <cell r="S75" t="str">
            <v>日</v>
          </cell>
          <cell r="T75">
            <v>0.35416666666666669</v>
          </cell>
          <cell r="U75">
            <v>0.5</v>
          </cell>
        </row>
        <row r="76">
          <cell r="A76">
            <v>75</v>
          </cell>
          <cell r="B76" t="str">
            <v>免除</v>
          </cell>
          <cell r="C76" t="str">
            <v>高柳こども会　（ソフトボール）</v>
          </cell>
          <cell r="D76" t="str">
            <v>米山　恵美</v>
          </cell>
          <cell r="E76" t="str">
            <v>妙高市高柳1-12-13</v>
          </cell>
          <cell r="F76" t="str">
            <v>944-0013</v>
          </cell>
          <cell r="G76" t="str">
            <v>米山　恵美</v>
          </cell>
          <cell r="H76" t="str">
            <v>77-4311</v>
          </cell>
          <cell r="I76" t="str">
            <v>090-2748-0287</v>
          </cell>
          <cell r="J76"/>
          <cell r="K76">
            <v>45342</v>
          </cell>
          <cell r="L76"/>
          <cell r="M76" t="str">
            <v>新井中央小学校</v>
          </cell>
          <cell r="N76" t="str">
            <v>グラウンド・体育館</v>
          </cell>
          <cell r="O76">
            <v>1100</v>
          </cell>
          <cell r="P76">
            <v>45389</v>
          </cell>
          <cell r="Q76">
            <v>45746</v>
          </cell>
          <cell r="R76" t="str">
            <v>毎週</v>
          </cell>
          <cell r="S76" t="str">
            <v>日</v>
          </cell>
          <cell r="T76">
            <v>0.375</v>
          </cell>
          <cell r="U76">
            <v>0.5</v>
          </cell>
        </row>
        <row r="77">
          <cell r="A77">
            <v>76</v>
          </cell>
          <cell r="B77" t="str">
            <v>免除</v>
          </cell>
          <cell r="C77" t="str">
            <v>joujou 妙高</v>
          </cell>
          <cell r="D77" t="str">
            <v>岡田　和也</v>
          </cell>
          <cell r="E77" t="str">
            <v>妙高市大字長森881-1</v>
          </cell>
          <cell r="F77" t="str">
            <v>944-0073</v>
          </cell>
          <cell r="G77" t="str">
            <v>岡田　和也</v>
          </cell>
          <cell r="H77" t="str">
            <v>080-6548-8157</v>
          </cell>
          <cell r="I77" t="str">
            <v>080-6548-8157</v>
          </cell>
          <cell r="J77"/>
          <cell r="K77">
            <v>45344</v>
          </cell>
          <cell r="L77"/>
          <cell r="M77" t="str">
            <v>新井北小学校</v>
          </cell>
          <cell r="N77" t="str">
            <v>体育館（全面）</v>
          </cell>
          <cell r="O77">
            <v>600</v>
          </cell>
          <cell r="P77">
            <v>45387</v>
          </cell>
          <cell r="Q77">
            <v>45744</v>
          </cell>
          <cell r="R77" t="str">
            <v>毎週</v>
          </cell>
          <cell r="S77" t="str">
            <v>金</v>
          </cell>
          <cell r="T77">
            <v>0.8125</v>
          </cell>
          <cell r="U77">
            <v>0.89583333333333337</v>
          </cell>
        </row>
        <row r="78">
          <cell r="A78">
            <v>77</v>
          </cell>
          <cell r="B78" t="str">
            <v>免除</v>
          </cell>
          <cell r="C78" t="str">
            <v>あらいジュニアスポーツクラブ男子バレーボール</v>
          </cell>
          <cell r="D78" t="str">
            <v>山田　貴大</v>
          </cell>
          <cell r="E78" t="str">
            <v>妙高市諏訪町1-10-19　グラシオッソＡ202</v>
          </cell>
          <cell r="F78" t="str">
            <v>944-0018</v>
          </cell>
          <cell r="G78" t="str">
            <v>山田　貴大</v>
          </cell>
          <cell r="H78"/>
          <cell r="I78" t="str">
            <v>090-5795-6915</v>
          </cell>
          <cell r="J78"/>
          <cell r="K78">
            <v>45344</v>
          </cell>
          <cell r="L78"/>
          <cell r="M78" t="str">
            <v>新井中央小学校</v>
          </cell>
          <cell r="N78" t="str">
            <v>体育館（１面）</v>
          </cell>
          <cell r="O78">
            <v>300</v>
          </cell>
          <cell r="P78">
            <v>45390</v>
          </cell>
          <cell r="Q78">
            <v>45747</v>
          </cell>
          <cell r="R78" t="str">
            <v>毎週</v>
          </cell>
          <cell r="S78" t="str">
            <v>月</v>
          </cell>
          <cell r="T78">
            <v>0.8125</v>
          </cell>
          <cell r="U78">
            <v>0.89583333333333337</v>
          </cell>
        </row>
        <row r="79">
          <cell r="A79">
            <v>78</v>
          </cell>
          <cell r="B79" t="str">
            <v>免除</v>
          </cell>
          <cell r="C79" t="str">
            <v>あらいジュニアスポーツクラブ男子バレーボール</v>
          </cell>
          <cell r="D79" t="str">
            <v>山田　貴大</v>
          </cell>
          <cell r="E79" t="str">
            <v>妙高市諏訪町1-10-19　グラシオッソＡ202</v>
          </cell>
          <cell r="F79" t="str">
            <v>944-0018</v>
          </cell>
          <cell r="G79" t="str">
            <v>山田　貴大</v>
          </cell>
          <cell r="H79"/>
          <cell r="I79" t="str">
            <v>090-5795-6915</v>
          </cell>
          <cell r="J79"/>
          <cell r="K79">
            <v>45344</v>
          </cell>
          <cell r="L79"/>
          <cell r="M79" t="str">
            <v>新井中央小学校</v>
          </cell>
          <cell r="N79" t="str">
            <v>体育館（１面）</v>
          </cell>
          <cell r="O79">
            <v>300</v>
          </cell>
          <cell r="P79">
            <v>45388</v>
          </cell>
          <cell r="Q79">
            <v>45380</v>
          </cell>
          <cell r="R79" t="str">
            <v>毎週</v>
          </cell>
          <cell r="S79" t="str">
            <v>土</v>
          </cell>
          <cell r="T79">
            <v>0.375</v>
          </cell>
          <cell r="U79">
            <v>0.5</v>
          </cell>
        </row>
        <row r="80">
          <cell r="A80">
            <v>79</v>
          </cell>
          <cell r="B80" t="str">
            <v>免除</v>
          </cell>
          <cell r="C80" t="str">
            <v>わくわくランド運営委員会　チャレンジクラブ</v>
          </cell>
          <cell r="D80" t="str">
            <v>小林　武</v>
          </cell>
          <cell r="E80" t="str">
            <v>妙高市関川町2-8-32</v>
          </cell>
          <cell r="F80" t="str">
            <v>944-0014</v>
          </cell>
          <cell r="G80" t="str">
            <v>小林　武</v>
          </cell>
          <cell r="H80" t="str">
            <v>70-1315</v>
          </cell>
          <cell r="I80" t="str">
            <v>090-8614-4375</v>
          </cell>
          <cell r="J80"/>
          <cell r="K80">
            <v>45329</v>
          </cell>
          <cell r="L80"/>
          <cell r="M80" t="str">
            <v>新井中央小学校</v>
          </cell>
          <cell r="N80" t="str">
            <v>体育館（全面）</v>
          </cell>
          <cell r="O80">
            <v>600</v>
          </cell>
          <cell r="P80">
            <v>45423</v>
          </cell>
          <cell r="Q80">
            <v>45605</v>
          </cell>
          <cell r="R80" t="str">
            <v>特定日</v>
          </cell>
          <cell r="S80" t="str">
            <v>土</v>
          </cell>
          <cell r="T80">
            <v>0.375</v>
          </cell>
          <cell r="U80">
            <v>0.5</v>
          </cell>
        </row>
        <row r="81">
          <cell r="A81">
            <v>80</v>
          </cell>
          <cell r="B81" t="str">
            <v>免除</v>
          </cell>
          <cell r="C81" t="str">
            <v>新井吹奏楽団</v>
          </cell>
          <cell r="D81" t="str">
            <v>岡寺　広明</v>
          </cell>
          <cell r="E81" t="str">
            <v>妙高市田町1丁目9番3号</v>
          </cell>
          <cell r="F81" t="str">
            <v>944-0031</v>
          </cell>
          <cell r="G81" t="str">
            <v>岡寺　広明</v>
          </cell>
          <cell r="H81" t="str">
            <v>72-3401</v>
          </cell>
          <cell r="I81" t="str">
            <v>090-5804-0424</v>
          </cell>
          <cell r="J81"/>
          <cell r="K81">
            <v>45372</v>
          </cell>
          <cell r="L81"/>
          <cell r="M81" t="str">
            <v>新井中学校</v>
          </cell>
          <cell r="N81" t="str">
            <v>音楽堂</v>
          </cell>
          <cell r="O81">
            <v>350</v>
          </cell>
          <cell r="P81">
            <v>45383</v>
          </cell>
          <cell r="Q81">
            <v>45747</v>
          </cell>
          <cell r="R81" t="str">
            <v>毎週</v>
          </cell>
          <cell r="S81" t="str">
            <v>火・金</v>
          </cell>
          <cell r="T81">
            <v>0.79166666666666663</v>
          </cell>
          <cell r="U81">
            <v>0.91666666666666663</v>
          </cell>
        </row>
        <row r="82">
          <cell r="A82">
            <v>81</v>
          </cell>
          <cell r="B82" t="str">
            <v>減免</v>
          </cell>
          <cell r="C82" t="str">
            <v>NPO法人ワセダクラブ北信越支部チアリーディング妙高</v>
          </cell>
          <cell r="D82" t="str">
            <v>小山内　聡</v>
          </cell>
          <cell r="E82" t="str">
            <v>妙高市上中村451-20</v>
          </cell>
          <cell r="F82" t="str">
            <v>949-2233</v>
          </cell>
          <cell r="G82" t="str">
            <v>小山内　聡</v>
          </cell>
          <cell r="H82" t="str">
            <v>清水　美重子</v>
          </cell>
          <cell r="I82" t="str">
            <v>090-2648-3181</v>
          </cell>
          <cell r="J82" t="str">
            <v>090-2648-3181</v>
          </cell>
          <cell r="K82">
            <v>45379</v>
          </cell>
          <cell r="L82">
            <v>45384</v>
          </cell>
          <cell r="M82" t="str">
            <v>斐太北小学校</v>
          </cell>
          <cell r="N82" t="str">
            <v>体育館（全面）</v>
          </cell>
          <cell r="O82">
            <v>300</v>
          </cell>
          <cell r="P82">
            <v>45397</v>
          </cell>
          <cell r="Q82">
            <v>45467</v>
          </cell>
          <cell r="R82" t="str">
            <v>毎週</v>
          </cell>
          <cell r="S82" t="str">
            <v>月</v>
          </cell>
          <cell r="T82">
            <v>0.72916666666666596</v>
          </cell>
          <cell r="U82">
            <v>0.85416666666666663</v>
          </cell>
        </row>
        <row r="83">
          <cell r="A83">
            <v>82</v>
          </cell>
          <cell r="B83" t="str">
            <v>免除</v>
          </cell>
          <cell r="C83" t="str">
            <v>FC.Balzo妙高</v>
          </cell>
          <cell r="D83" t="str">
            <v>内田　鼓</v>
          </cell>
          <cell r="E83" t="str">
            <v>妙高市大字関川1493-2</v>
          </cell>
          <cell r="F83" t="str">
            <v>949-2112</v>
          </cell>
          <cell r="G83" t="str">
            <v>内田　鼓</v>
          </cell>
          <cell r="H83" t="str">
            <v>090-8590-2798</v>
          </cell>
          <cell r="I83" t="str">
            <v>080-8851-0512</v>
          </cell>
          <cell r="J83" t="str">
            <v>080-8851-0512</v>
          </cell>
          <cell r="K83">
            <v>45385</v>
          </cell>
          <cell r="L83">
            <v>45392</v>
          </cell>
          <cell r="M83" t="str">
            <v>旧妙高高原南小学校</v>
          </cell>
          <cell r="N83" t="str">
            <v>体育館（全面）・グラウンド</v>
          </cell>
          <cell r="O83">
            <v>800</v>
          </cell>
          <cell r="P83">
            <v>45392</v>
          </cell>
          <cell r="Q83">
            <v>45747</v>
          </cell>
          <cell r="R83" t="str">
            <v>毎週</v>
          </cell>
          <cell r="S83" t="str">
            <v>月・火・水・金</v>
          </cell>
          <cell r="T83">
            <v>0.70833333333333304</v>
          </cell>
          <cell r="U83">
            <v>0.8125</v>
          </cell>
        </row>
        <row r="84">
          <cell r="A84"/>
          <cell r="B84" t="str">
            <v>免除</v>
          </cell>
          <cell r="C84" t="str">
            <v>FC.Balzo妙高</v>
          </cell>
          <cell r="D84" t="str">
            <v>内田　鼓</v>
          </cell>
          <cell r="E84" t="str">
            <v>妙高市大字関川1493-2</v>
          </cell>
          <cell r="F84" t="str">
            <v>949-2112</v>
          </cell>
          <cell r="G84" t="str">
            <v>内田　鼓</v>
          </cell>
          <cell r="H84" t="str">
            <v>090-8590-2798</v>
          </cell>
          <cell r="I84" t="str">
            <v>080-8851-0512</v>
          </cell>
          <cell r="J84" t="str">
            <v>080-8851-0512</v>
          </cell>
          <cell r="K84">
            <v>45385</v>
          </cell>
          <cell r="L84">
            <v>45392</v>
          </cell>
          <cell r="M84" t="str">
            <v>旧妙高高原南小学校</v>
          </cell>
          <cell r="N84" t="str">
            <v>体育館（全面）・グラウンド</v>
          </cell>
          <cell r="O84">
            <v>800</v>
          </cell>
          <cell r="P84">
            <v>45392</v>
          </cell>
          <cell r="Q84">
            <v>45747</v>
          </cell>
          <cell r="R84" t="str">
            <v>毎月</v>
          </cell>
          <cell r="S84" t="str">
            <v>最終金</v>
          </cell>
          <cell r="T84">
            <v>0.79166666666666663</v>
          </cell>
          <cell r="U84">
            <v>0.875</v>
          </cell>
        </row>
        <row r="85">
          <cell r="A85">
            <v>83</v>
          </cell>
          <cell r="B85" t="str">
            <v>免除</v>
          </cell>
          <cell r="C85" t="str">
            <v>新井中学校男子バレーボール部保護者会</v>
          </cell>
          <cell r="D85" t="str">
            <v>六井　純子</v>
          </cell>
          <cell r="E85"/>
          <cell r="F85" t="str">
            <v>944-0013</v>
          </cell>
          <cell r="G85" t="str">
            <v>六井　純子</v>
          </cell>
          <cell r="H85" t="str">
            <v>72-7448</v>
          </cell>
          <cell r="I85" t="str">
            <v>090-4431-6521</v>
          </cell>
          <cell r="J85"/>
          <cell r="K85">
            <v>45384</v>
          </cell>
          <cell r="L85">
            <v>45392</v>
          </cell>
          <cell r="M85" t="str">
            <v>新井中学校</v>
          </cell>
          <cell r="N85" t="str">
            <v>体育館（１面）</v>
          </cell>
          <cell r="O85">
            <v>300</v>
          </cell>
          <cell r="P85">
            <v>45395</v>
          </cell>
          <cell r="Q85">
            <v>45395</v>
          </cell>
          <cell r="R85" t="str">
            <v>特定日</v>
          </cell>
          <cell r="S85" t="str">
            <v>土</v>
          </cell>
          <cell r="T85">
            <v>0.35416666666666669</v>
          </cell>
          <cell r="U85">
            <v>0.47916666666666669</v>
          </cell>
        </row>
        <row r="86">
          <cell r="A86">
            <v>84</v>
          </cell>
          <cell r="B86" t="str">
            <v>免除</v>
          </cell>
          <cell r="C86" t="str">
            <v>新井中学校男子バレーボール部保護者会</v>
          </cell>
          <cell r="D86" t="str">
            <v>六井　純子</v>
          </cell>
          <cell r="E86"/>
          <cell r="F86" t="str">
            <v>944-0013</v>
          </cell>
          <cell r="G86" t="str">
            <v>六井　純子</v>
          </cell>
          <cell r="H86" t="str">
            <v>72-7448</v>
          </cell>
          <cell r="I86" t="str">
            <v>090-4431-6521</v>
          </cell>
          <cell r="J86"/>
          <cell r="K86">
            <v>45384</v>
          </cell>
          <cell r="L86">
            <v>45392</v>
          </cell>
          <cell r="M86" t="str">
            <v>新井中学校</v>
          </cell>
          <cell r="N86" t="str">
            <v>体育館（１面）</v>
          </cell>
          <cell r="O86">
            <v>300</v>
          </cell>
          <cell r="P86">
            <v>45410</v>
          </cell>
          <cell r="Q86">
            <v>45410</v>
          </cell>
          <cell r="R86" t="str">
            <v>特定日</v>
          </cell>
          <cell r="S86" t="str">
            <v>日</v>
          </cell>
          <cell r="T86">
            <v>0.35416666666666669</v>
          </cell>
          <cell r="U86">
            <v>0.47916666666666669</v>
          </cell>
        </row>
        <row r="87">
          <cell r="A87">
            <v>85</v>
          </cell>
          <cell r="B87" t="str">
            <v>免除</v>
          </cell>
          <cell r="C87" t="str">
            <v>Myokoジュニアウィンドオーケストラ</v>
          </cell>
          <cell r="D87" t="str">
            <v>江口　香代</v>
          </cell>
          <cell r="E87" t="str">
            <v>妙高市経塚町1-19</v>
          </cell>
          <cell r="F87" t="str">
            <v>944-0034</v>
          </cell>
          <cell r="G87" t="str">
            <v>江口　香代</v>
          </cell>
          <cell r="H87" t="str">
            <v>090-8568-5976</v>
          </cell>
          <cell r="I87"/>
          <cell r="J87" t="str">
            <v>こども教育課
藤井さん</v>
          </cell>
          <cell r="K87">
            <v>45386</v>
          </cell>
          <cell r="L87">
            <v>45393</v>
          </cell>
          <cell r="M87" t="str">
            <v>新井中学校</v>
          </cell>
          <cell r="N87" t="str">
            <v>音楽堂</v>
          </cell>
          <cell r="O87">
            <v>350</v>
          </cell>
          <cell r="P87">
            <v>45395</v>
          </cell>
          <cell r="Q87">
            <v>45747</v>
          </cell>
          <cell r="R87" t="str">
            <v>特定日</v>
          </cell>
          <cell r="S87" t="str">
            <v>土・日</v>
          </cell>
          <cell r="T87">
            <v>0.33333333333333331</v>
          </cell>
          <cell r="U87">
            <v>0.52083333333333337</v>
          </cell>
        </row>
        <row r="88">
          <cell r="A88">
            <v>86</v>
          </cell>
          <cell r="B88" t="str">
            <v>免除</v>
          </cell>
          <cell r="C88" t="str">
            <v>新井南スポーツ少年団</v>
          </cell>
          <cell r="D88" t="str">
            <v>亀井　亨平</v>
          </cell>
          <cell r="E88" t="str">
            <v>妙高市除戸339-8</v>
          </cell>
          <cell r="F88" t="str">
            <v>944-0204</v>
          </cell>
          <cell r="G88" t="str">
            <v>亀井　亨平</v>
          </cell>
          <cell r="H88" t="str">
            <v>75-2057</v>
          </cell>
          <cell r="I88" t="str">
            <v>090-6935-5987</v>
          </cell>
          <cell r="J88"/>
          <cell r="K88">
            <v>45390</v>
          </cell>
          <cell r="L88">
            <v>45393</v>
          </cell>
          <cell r="M88" t="str">
            <v>新井南小学校</v>
          </cell>
          <cell r="N88" t="str">
            <v>ランチルーム</v>
          </cell>
          <cell r="O88">
            <v>200</v>
          </cell>
          <cell r="P88">
            <v>45420</v>
          </cell>
          <cell r="Q88">
            <v>45420</v>
          </cell>
          <cell r="R88" t="str">
            <v>特定日</v>
          </cell>
          <cell r="S88" t="str">
            <v>水</v>
          </cell>
          <cell r="T88">
            <v>0.77083333333333304</v>
          </cell>
          <cell r="U88">
            <v>0.79166666666666596</v>
          </cell>
        </row>
        <row r="89">
          <cell r="A89">
            <v>87</v>
          </cell>
          <cell r="B89" t="str">
            <v>免除</v>
          </cell>
          <cell r="C89" t="str">
            <v>ジュニアバスケットボールクラブ　新井イーグルス</v>
          </cell>
          <cell r="D89" t="str">
            <v>宮下　清吉</v>
          </cell>
          <cell r="E89" t="str">
            <v>妙高市小出雲１-5-22</v>
          </cell>
          <cell r="F89" t="str">
            <v>944-0032</v>
          </cell>
          <cell r="G89" t="str">
            <v>宮下　清吉</v>
          </cell>
          <cell r="H89" t="str">
            <v>72-1649</v>
          </cell>
          <cell r="I89" t="str">
            <v>090-3239-8480</v>
          </cell>
          <cell r="J89"/>
          <cell r="K89">
            <v>45393</v>
          </cell>
          <cell r="L89">
            <v>45401</v>
          </cell>
          <cell r="M89" t="str">
            <v>新井北小学校</v>
          </cell>
          <cell r="N89" t="str">
            <v>体育館（２面）</v>
          </cell>
          <cell r="O89">
            <v>600</v>
          </cell>
          <cell r="P89">
            <v>45508</v>
          </cell>
          <cell r="Q89">
            <v>45529</v>
          </cell>
          <cell r="R89" t="str">
            <v>特定日</v>
          </cell>
          <cell r="S89" t="str">
            <v>日</v>
          </cell>
          <cell r="T89">
            <v>0.375</v>
          </cell>
          <cell r="U89">
            <v>0.5</v>
          </cell>
        </row>
        <row r="90">
          <cell r="A90">
            <v>88</v>
          </cell>
          <cell r="B90" t="str">
            <v>免除</v>
          </cell>
          <cell r="C90" t="str">
            <v>ジュニアバスケットボールクラブ　新井イーグルス</v>
          </cell>
          <cell r="D90" t="str">
            <v>宮下　清吉</v>
          </cell>
          <cell r="E90" t="str">
            <v>妙高市小出雲１-5-22</v>
          </cell>
          <cell r="F90" t="str">
            <v>944-0032</v>
          </cell>
          <cell r="G90" t="str">
            <v>宮下　清吉</v>
          </cell>
          <cell r="H90" t="str">
            <v>72-1649</v>
          </cell>
          <cell r="I90" t="str">
            <v>090-3239-8480</v>
          </cell>
          <cell r="J90"/>
          <cell r="K90">
            <v>45393</v>
          </cell>
          <cell r="L90">
            <v>45401</v>
          </cell>
          <cell r="M90" t="str">
            <v>斐太北小学校</v>
          </cell>
          <cell r="N90" t="str">
            <v>体育館（２面）</v>
          </cell>
          <cell r="O90">
            <v>600</v>
          </cell>
          <cell r="P90">
            <v>45507</v>
          </cell>
          <cell r="Q90">
            <v>45528</v>
          </cell>
          <cell r="R90" t="str">
            <v>特定日</v>
          </cell>
          <cell r="S90" t="str">
            <v>土</v>
          </cell>
          <cell r="T90">
            <v>0.375</v>
          </cell>
          <cell r="U90">
            <v>0.5</v>
          </cell>
        </row>
        <row r="91">
          <cell r="A91">
            <v>89</v>
          </cell>
          <cell r="B91" t="str">
            <v>免除</v>
          </cell>
          <cell r="C91" t="str">
            <v>和田地区女性のつどい</v>
          </cell>
          <cell r="D91" t="str">
            <v>宮﨑　裕子</v>
          </cell>
          <cell r="E91" t="str">
            <v>妙高市月岡1-17-9</v>
          </cell>
          <cell r="F91" t="str">
            <v>944-0003</v>
          </cell>
          <cell r="G91" t="str">
            <v>宮﨑　裕子</v>
          </cell>
          <cell r="H91" t="str">
            <v>72-1337</v>
          </cell>
          <cell r="I91" t="str">
            <v>090-8850-3859</v>
          </cell>
          <cell r="J91"/>
          <cell r="K91">
            <v>45398</v>
          </cell>
          <cell r="L91">
            <v>45401</v>
          </cell>
          <cell r="M91" t="str">
            <v>新井北小学校</v>
          </cell>
          <cell r="N91" t="str">
            <v>体育館（１面）</v>
          </cell>
          <cell r="O91">
            <v>300</v>
          </cell>
          <cell r="P91">
            <v>45543</v>
          </cell>
          <cell r="Q91">
            <v>45543</v>
          </cell>
          <cell r="R91" t="str">
            <v>特定日</v>
          </cell>
          <cell r="S91" t="str">
            <v>日</v>
          </cell>
          <cell r="T91">
            <v>0.375</v>
          </cell>
          <cell r="U91">
            <v>0.5</v>
          </cell>
        </row>
        <row r="92">
          <cell r="A92">
            <v>90</v>
          </cell>
          <cell r="B92" t="str">
            <v>免除</v>
          </cell>
          <cell r="C92" t="str">
            <v>新井南スポーツ少年団</v>
          </cell>
          <cell r="D92" t="str">
            <v>亀井　亨平</v>
          </cell>
          <cell r="E92" t="str">
            <v>妙高市除戸339-8</v>
          </cell>
          <cell r="F92" t="str">
            <v>944-0204</v>
          </cell>
          <cell r="G92" t="str">
            <v>亀井　亨平</v>
          </cell>
          <cell r="H92" t="str">
            <v>75-2057</v>
          </cell>
          <cell r="I92" t="str">
            <v>090-6935-5987</v>
          </cell>
          <cell r="J92"/>
          <cell r="K92">
            <v>45399</v>
          </cell>
          <cell r="L92">
            <v>45404</v>
          </cell>
          <cell r="M92" t="str">
            <v>新井南小学校</v>
          </cell>
          <cell r="N92" t="str">
            <v>ランチルーム</v>
          </cell>
          <cell r="O92">
            <v>200</v>
          </cell>
          <cell r="P92">
            <v>45420</v>
          </cell>
          <cell r="Q92">
            <v>45420</v>
          </cell>
          <cell r="R92" t="str">
            <v>特定日</v>
          </cell>
          <cell r="S92" t="str">
            <v>水</v>
          </cell>
          <cell r="T92">
            <v>0.77083333333333337</v>
          </cell>
          <cell r="U92">
            <v>0.83333333333333337</v>
          </cell>
        </row>
        <row r="93">
          <cell r="A93">
            <v>91</v>
          </cell>
          <cell r="B93" t="str">
            <v>免除</v>
          </cell>
          <cell r="C93" t="str">
            <v>新井南地区地域づくり推進協議会</v>
          </cell>
          <cell r="D93" t="str">
            <v>岩崎　良太</v>
          </cell>
          <cell r="E93" t="str">
            <v>妙高市大字上堀之内110-5</v>
          </cell>
          <cell r="F93" t="str">
            <v>944-0332</v>
          </cell>
          <cell r="G93" t="str">
            <v>小林　正弘</v>
          </cell>
          <cell r="H93"/>
          <cell r="I93" t="str">
            <v>080-3518-3393</v>
          </cell>
          <cell r="J93"/>
          <cell r="K93">
            <v>45399</v>
          </cell>
          <cell r="L93">
            <v>45401</v>
          </cell>
          <cell r="M93" t="str">
            <v>新井南小学校</v>
          </cell>
          <cell r="N93" t="str">
            <v>ランチルーム</v>
          </cell>
          <cell r="O93">
            <v>200</v>
          </cell>
          <cell r="P93">
            <v>45402</v>
          </cell>
          <cell r="Q93">
            <v>45402</v>
          </cell>
          <cell r="R93" t="str">
            <v>特定日</v>
          </cell>
          <cell r="S93" t="str">
            <v>土</v>
          </cell>
          <cell r="T93">
            <v>0.75</v>
          </cell>
          <cell r="U93">
            <v>0.83333333333333337</v>
          </cell>
        </row>
        <row r="94">
          <cell r="A94">
            <v>92</v>
          </cell>
          <cell r="B94" t="str">
            <v>免除</v>
          </cell>
          <cell r="C94" t="str">
            <v>新井南スポーツ少年団</v>
          </cell>
          <cell r="D94" t="str">
            <v>亀井　亨平</v>
          </cell>
          <cell r="E94" t="str">
            <v>妙高市除戸339-8</v>
          </cell>
          <cell r="F94" t="str">
            <v>944-0204</v>
          </cell>
          <cell r="G94" t="str">
            <v>亀井　亨平</v>
          </cell>
          <cell r="H94" t="str">
            <v>75-2057</v>
          </cell>
          <cell r="I94" t="str">
            <v>090-6935-5987</v>
          </cell>
          <cell r="J94"/>
          <cell r="K94">
            <v>45407</v>
          </cell>
          <cell r="L94">
            <v>45412</v>
          </cell>
          <cell r="M94" t="str">
            <v>新井南小学校</v>
          </cell>
          <cell r="N94" t="str">
            <v>グラウンド・体育館</v>
          </cell>
          <cell r="O94">
            <v>800</v>
          </cell>
          <cell r="P94">
            <v>45415</v>
          </cell>
          <cell r="Q94">
            <v>45416</v>
          </cell>
          <cell r="R94" t="str">
            <v>特定日</v>
          </cell>
          <cell r="S94" t="str">
            <v>金・土</v>
          </cell>
          <cell r="T94">
            <v>0.33333333333333331</v>
          </cell>
          <cell r="U94">
            <v>0.66666666666666663</v>
          </cell>
        </row>
        <row r="95">
          <cell r="A95">
            <v>93</v>
          </cell>
          <cell r="B95" t="str">
            <v>免除</v>
          </cell>
          <cell r="C95" t="str">
            <v>上越ジョーズ及びジュニアＢＢＣ新井教室</v>
          </cell>
          <cell r="D95" t="str">
            <v>小嶋　遼太</v>
          </cell>
          <cell r="E95" t="str">
            <v>妙高市姫川原1017-8</v>
          </cell>
          <cell r="F95" t="str">
            <v>944-0028</v>
          </cell>
          <cell r="G95" t="str">
            <v>小嶋　遼太</v>
          </cell>
          <cell r="H95"/>
          <cell r="I95" t="str">
            <v>080-7831-6723</v>
          </cell>
          <cell r="J95"/>
          <cell r="K95">
            <v>45406</v>
          </cell>
          <cell r="L95">
            <v>45413</v>
          </cell>
          <cell r="M95" t="str">
            <v>新井中学校</v>
          </cell>
          <cell r="N95" t="str">
            <v>体育館（１面）</v>
          </cell>
          <cell r="O95">
            <v>300</v>
          </cell>
          <cell r="P95">
            <v>45509</v>
          </cell>
          <cell r="Q95">
            <v>45747</v>
          </cell>
          <cell r="R95" t="str">
            <v>毎週</v>
          </cell>
          <cell r="S95" t="str">
            <v>月</v>
          </cell>
          <cell r="T95">
            <v>0.77083333333333337</v>
          </cell>
          <cell r="U95">
            <v>0.875</v>
          </cell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</row>
        <row r="112">
          <cell r="A112"/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</row>
        <row r="113">
          <cell r="A113"/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</row>
        <row r="114">
          <cell r="A114"/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</row>
        <row r="115">
          <cell r="A115"/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</row>
        <row r="116">
          <cell r="A116"/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</row>
        <row r="117">
          <cell r="A117"/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</row>
        <row r="118">
          <cell r="A118"/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</row>
        <row r="119">
          <cell r="A119"/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</row>
        <row r="120">
          <cell r="A120"/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</row>
        <row r="122">
          <cell r="A122"/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</row>
        <row r="127">
          <cell r="A127"/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</row>
        <row r="129">
          <cell r="A129"/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</row>
        <row r="130">
          <cell r="A130"/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</row>
        <row r="131">
          <cell r="A131"/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</row>
        <row r="132">
          <cell r="A132"/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</row>
        <row r="133">
          <cell r="A133"/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</row>
        <row r="134">
          <cell r="A134"/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</row>
        <row r="136">
          <cell r="A136"/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</row>
        <row r="137">
          <cell r="A137"/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</row>
        <row r="139">
          <cell r="A139"/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</row>
        <row r="140">
          <cell r="A140"/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</row>
        <row r="141">
          <cell r="A141"/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</row>
        <row r="142">
          <cell r="A142"/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</row>
        <row r="143">
          <cell r="A143"/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</row>
        <row r="144">
          <cell r="A144"/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</row>
        <row r="145">
          <cell r="A145"/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</row>
        <row r="146">
          <cell r="A146">
            <v>0</v>
          </cell>
          <cell r="B146"/>
          <cell r="C146" t="str">
            <v>学校行事・閉校日等で使用不可</v>
          </cell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 t="str">
            <v>終日</v>
          </cell>
          <cell r="Q146" t="str">
            <v>終日</v>
          </cell>
          <cell r="R146" t="str">
            <v>特定日</v>
          </cell>
          <cell r="S146" t="str">
            <v>当日</v>
          </cell>
          <cell r="T146">
            <v>0.25</v>
          </cell>
          <cell r="U146">
            <v>0.95833333333333337</v>
          </cell>
        </row>
        <row r="147">
          <cell r="A147"/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</row>
        <row r="148">
          <cell r="A148"/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</row>
        <row r="150">
          <cell r="A150"/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</row>
        <row r="152">
          <cell r="A152"/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</row>
        <row r="153">
          <cell r="A153"/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</row>
        <row r="154">
          <cell r="A154"/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</row>
        <row r="155">
          <cell r="A155"/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</row>
        <row r="156">
          <cell r="A156"/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</row>
        <row r="158">
          <cell r="A158"/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</row>
        <row r="209">
          <cell r="A209"/>
          <cell r="C209"/>
          <cell r="P209"/>
          <cell r="Q209"/>
          <cell r="R209"/>
          <cell r="S209"/>
          <cell r="T209"/>
          <cell r="U209"/>
        </row>
        <row r="210">
          <cell r="T210"/>
          <cell r="U210"/>
        </row>
        <row r="211">
          <cell r="T211"/>
          <cell r="U211"/>
        </row>
        <row r="212">
          <cell r="T212"/>
          <cell r="U212"/>
        </row>
        <row r="213">
          <cell r="T213"/>
          <cell r="U213"/>
        </row>
        <row r="214">
          <cell r="T214"/>
          <cell r="U214"/>
        </row>
        <row r="215">
          <cell r="T215"/>
          <cell r="U215"/>
        </row>
        <row r="216">
          <cell r="T216"/>
          <cell r="U216"/>
        </row>
        <row r="217">
          <cell r="T217"/>
          <cell r="U217"/>
        </row>
        <row r="218">
          <cell r="T218"/>
          <cell r="U218"/>
        </row>
        <row r="219">
          <cell r="T219"/>
          <cell r="U219"/>
        </row>
        <row r="220">
          <cell r="T220"/>
          <cell r="U22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申請No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別申請集計"/>
      <sheetName val="R6申請受付"/>
      <sheetName val="R6許可書 "/>
      <sheetName val="R6許可書  (金額あり)"/>
      <sheetName val="R6許可書  (88イーグルス)"/>
      <sheetName val="R6許可書  (87イーグルス)"/>
      <sheetName val="R6許可書  (82①FC.Balzo)"/>
      <sheetName val="R6許可書  (82②FC.Blzo)"/>
      <sheetName val="R6許可書  (85Myokoジュニアウィンドオケ)"/>
      <sheetName val="R5申請受付"/>
      <sheetName val="R5許可書 "/>
      <sheetName val="選択リスト"/>
      <sheetName val="減免区分"/>
      <sheetName val="学校施設利用料"/>
      <sheetName val="学校コード"/>
      <sheetName val="No128(FC.Balzo)"/>
      <sheetName val="No23（ワセダ・チア）"/>
      <sheetName val="5月1日現在施錠周知差し込み用"/>
      <sheetName val="7月25日現在施錠周知差し込み用"/>
    </sheetNames>
    <sheetDataSet>
      <sheetData sheetId="0"/>
      <sheetData sheetId="1">
        <row r="1">
          <cell r="A1" t="str">
            <v>申請No</v>
          </cell>
          <cell r="B1" t="str">
            <v>料金区分</v>
          </cell>
          <cell r="C1" t="str">
            <v>利用団体</v>
          </cell>
          <cell r="D1" t="str">
            <v>申請者名</v>
          </cell>
          <cell r="E1" t="str">
            <v>申請者
住所</v>
          </cell>
          <cell r="F1" t="str">
            <v>申請者
〒</v>
          </cell>
          <cell r="G1" t="str">
            <v>代表者名</v>
          </cell>
          <cell r="H1" t="str">
            <v>連絡先</v>
          </cell>
          <cell r="I1" t="str">
            <v>携帯電話
又は緊急時</v>
          </cell>
          <cell r="J1" t="str">
            <v>代表者以外の連絡先</v>
          </cell>
          <cell r="K1" t="str">
            <v>申請日</v>
          </cell>
          <cell r="L1" t="str">
            <v>許可日</v>
          </cell>
          <cell r="M1" t="str">
            <v>学校名</v>
          </cell>
          <cell r="N1" t="str">
            <v>施設・面数</v>
          </cell>
          <cell r="O1" t="str">
            <v>施設
使用料
(30分当り)</v>
          </cell>
          <cell r="P1" t="str">
            <v>開始日</v>
          </cell>
          <cell r="Q1" t="str">
            <v>終了日</v>
          </cell>
          <cell r="R1" t="str">
            <v>頻度</v>
          </cell>
          <cell r="S1" t="str">
            <v>曜日</v>
          </cell>
          <cell r="T1" t="str">
            <v>開始時間</v>
          </cell>
          <cell r="U1" t="str">
            <v>終了時間</v>
          </cell>
        </row>
        <row r="2">
          <cell r="A2">
            <v>1</v>
          </cell>
          <cell r="B2" t="str">
            <v>免除</v>
          </cell>
          <cell r="C2" t="str">
            <v>斐太北ソフトボール</v>
          </cell>
          <cell r="D2" t="str">
            <v>手塚　亮</v>
          </cell>
          <cell r="E2" t="str">
            <v>妙高市大字乙吉62-2</v>
          </cell>
          <cell r="F2" t="str">
            <v>944-0082</v>
          </cell>
          <cell r="G2" t="str">
            <v>手塚　亮</v>
          </cell>
          <cell r="H2" t="str">
            <v>72-5406</v>
          </cell>
          <cell r="I2" t="str">
            <v>090-2625-5840</v>
          </cell>
          <cell r="J2"/>
          <cell r="K2">
            <v>45314</v>
          </cell>
          <cell r="L2"/>
          <cell r="M2" t="str">
            <v>斐太北小学校</v>
          </cell>
          <cell r="N2" t="str">
            <v>グラウンド</v>
          </cell>
          <cell r="O2">
            <v>500</v>
          </cell>
          <cell r="P2">
            <v>45383</v>
          </cell>
          <cell r="Q2">
            <v>45626</v>
          </cell>
          <cell r="R2" t="str">
            <v>毎週・特定</v>
          </cell>
          <cell r="S2" t="str">
            <v>土・日・祝</v>
          </cell>
          <cell r="T2">
            <v>0.54166666666666596</v>
          </cell>
          <cell r="U2">
            <v>0.75</v>
          </cell>
        </row>
        <row r="3">
          <cell r="A3">
            <v>2</v>
          </cell>
          <cell r="B3" t="str">
            <v>免除</v>
          </cell>
          <cell r="C3" t="str">
            <v>斐太北ソフトボール</v>
          </cell>
          <cell r="D3" t="str">
            <v>手塚　亮</v>
          </cell>
          <cell r="E3" t="str">
            <v>妙高市大字乙吉62-2</v>
          </cell>
          <cell r="F3" t="str">
            <v>944-0082</v>
          </cell>
          <cell r="G3" t="str">
            <v>手塚　亮</v>
          </cell>
          <cell r="H3" t="str">
            <v>72-5406</v>
          </cell>
          <cell r="I3" t="str">
            <v>090-2625-5840</v>
          </cell>
          <cell r="J3" t="str">
            <v>snoopy_family_ichigo@sky.plala.or.jp</v>
          </cell>
          <cell r="K3">
            <v>45314</v>
          </cell>
          <cell r="L3"/>
          <cell r="M3" t="str">
            <v>斐太北小学校</v>
          </cell>
          <cell r="N3" t="str">
            <v>体育館（全面）</v>
          </cell>
          <cell r="O3">
            <v>300</v>
          </cell>
          <cell r="P3">
            <v>45383</v>
          </cell>
          <cell r="Q3">
            <v>45747</v>
          </cell>
          <cell r="R3" t="str">
            <v>毎週・特定</v>
          </cell>
          <cell r="S3" t="str">
            <v>土・日・祝</v>
          </cell>
          <cell r="T3">
            <v>0.54166666666666663</v>
          </cell>
          <cell r="U3">
            <v>0.75</v>
          </cell>
        </row>
        <row r="4">
          <cell r="A4">
            <v>3</v>
          </cell>
          <cell r="B4" t="str">
            <v>免除</v>
          </cell>
          <cell r="C4" t="str">
            <v>スポーツクラブあらい　幼年野球チーム　「新井ジュニア」</v>
          </cell>
          <cell r="D4" t="str">
            <v>手塚　亮</v>
          </cell>
          <cell r="E4" t="str">
            <v>妙高市大字乙吉62-2</v>
          </cell>
          <cell r="F4" t="str">
            <v>944-0082</v>
          </cell>
          <cell r="G4" t="str">
            <v>和田　正次</v>
          </cell>
          <cell r="H4" t="str">
            <v>090-1458-5741</v>
          </cell>
          <cell r="I4" t="str">
            <v>090-1458-5741</v>
          </cell>
          <cell r="J4" t="str">
            <v>090-2625-5840</v>
          </cell>
          <cell r="K4">
            <v>45322</v>
          </cell>
          <cell r="L4"/>
          <cell r="M4" t="str">
            <v>新井小学校</v>
          </cell>
          <cell r="N4" t="str">
            <v>グラウンド</v>
          </cell>
          <cell r="O4">
            <v>500</v>
          </cell>
          <cell r="P4">
            <v>45388</v>
          </cell>
          <cell r="Q4">
            <v>45654</v>
          </cell>
          <cell r="R4" t="str">
            <v>毎週</v>
          </cell>
          <cell r="S4" t="str">
            <v>土</v>
          </cell>
          <cell r="T4">
            <v>0.25</v>
          </cell>
          <cell r="U4">
            <v>0.70833333333333304</v>
          </cell>
        </row>
        <row r="5">
          <cell r="A5">
            <v>4</v>
          </cell>
          <cell r="B5" t="str">
            <v>免除</v>
          </cell>
          <cell r="C5" t="str">
            <v>スポーツクラブあらい　幼年野球チーム　「新井ジュニア」</v>
          </cell>
          <cell r="D5" t="str">
            <v>手塚　亮</v>
          </cell>
          <cell r="E5" t="str">
            <v>妙高市大字乙吉62-2</v>
          </cell>
          <cell r="F5" t="str">
            <v>944-0082</v>
          </cell>
          <cell r="G5" t="str">
            <v>和田　正次</v>
          </cell>
          <cell r="H5" t="str">
            <v>090-1458-5741</v>
          </cell>
          <cell r="I5" t="str">
            <v>090-1458-5741</v>
          </cell>
          <cell r="J5" t="str">
            <v>090-2625-5840</v>
          </cell>
          <cell r="K5">
            <v>45322</v>
          </cell>
          <cell r="L5"/>
          <cell r="M5" t="str">
            <v>新井小学校</v>
          </cell>
          <cell r="N5" t="str">
            <v>グラウンド</v>
          </cell>
          <cell r="O5">
            <v>500</v>
          </cell>
          <cell r="P5">
            <v>45389</v>
          </cell>
          <cell r="Q5">
            <v>45648</v>
          </cell>
          <cell r="R5" t="str">
            <v>毎週</v>
          </cell>
          <cell r="S5" t="str">
            <v>日</v>
          </cell>
          <cell r="T5">
            <v>0.25</v>
          </cell>
          <cell r="U5">
            <v>0.70833333333333304</v>
          </cell>
        </row>
        <row r="6">
          <cell r="A6">
            <v>5</v>
          </cell>
          <cell r="B6" t="str">
            <v>免除</v>
          </cell>
          <cell r="C6" t="str">
            <v>スポーツクラブあらい　幼年野球チーム　「新井ジュニア」</v>
          </cell>
          <cell r="D6" t="str">
            <v>手塚　亮</v>
          </cell>
          <cell r="E6" t="str">
            <v>妙高市大字乙吉62-2</v>
          </cell>
          <cell r="F6" t="str">
            <v>944-0082</v>
          </cell>
          <cell r="G6" t="str">
            <v>和田　正次</v>
          </cell>
          <cell r="H6" t="str">
            <v>090-1458-5741</v>
          </cell>
          <cell r="I6" t="str">
            <v>090-1458-5741</v>
          </cell>
          <cell r="J6" t="str">
            <v>090-2625-5840</v>
          </cell>
          <cell r="K6">
            <v>45322</v>
          </cell>
          <cell r="L6"/>
          <cell r="M6" t="str">
            <v>新井小学校</v>
          </cell>
          <cell r="N6" t="str">
            <v>グラウンド</v>
          </cell>
          <cell r="O6">
            <v>500</v>
          </cell>
          <cell r="P6">
            <v>45384</v>
          </cell>
          <cell r="Q6">
            <v>45650</v>
          </cell>
          <cell r="R6" t="str">
            <v>毎週</v>
          </cell>
          <cell r="S6" t="str">
            <v>火</v>
          </cell>
          <cell r="T6">
            <v>0.6875</v>
          </cell>
          <cell r="U6">
            <v>0.8125</v>
          </cell>
        </row>
        <row r="7">
          <cell r="A7">
            <v>6</v>
          </cell>
          <cell r="B7" t="str">
            <v>免除</v>
          </cell>
          <cell r="C7" t="str">
            <v>スポーツクラブあらい　幼年野球チーム　「新井ジュニア」</v>
          </cell>
          <cell r="D7" t="str">
            <v>手塚　亮</v>
          </cell>
          <cell r="E7" t="str">
            <v>妙高市大字乙吉62-2</v>
          </cell>
          <cell r="F7" t="str">
            <v>944-0082</v>
          </cell>
          <cell r="G7" t="str">
            <v>和田　正次</v>
          </cell>
          <cell r="H7" t="str">
            <v>090-1458-5741</v>
          </cell>
          <cell r="I7" t="str">
            <v>090-1458-5741</v>
          </cell>
          <cell r="J7" t="str">
            <v>090-2625-5840</v>
          </cell>
          <cell r="K7">
            <v>45322</v>
          </cell>
          <cell r="L7"/>
          <cell r="M7" t="str">
            <v>新井小学校</v>
          </cell>
          <cell r="N7" t="str">
            <v>グラウンド</v>
          </cell>
          <cell r="O7">
            <v>500</v>
          </cell>
          <cell r="P7">
            <v>45386</v>
          </cell>
          <cell r="Q7">
            <v>45653</v>
          </cell>
          <cell r="R7" t="str">
            <v>毎週</v>
          </cell>
          <cell r="S7" t="str">
            <v>木</v>
          </cell>
          <cell r="T7">
            <v>0.6875</v>
          </cell>
          <cell r="U7">
            <v>0.8125</v>
          </cell>
        </row>
        <row r="8">
          <cell r="A8">
            <v>7</v>
          </cell>
          <cell r="B8" t="str">
            <v>免除</v>
          </cell>
          <cell r="C8" t="str">
            <v>スポーツクラブあらい　幼年野球チーム　「新井ジュニア」</v>
          </cell>
          <cell r="D8" t="str">
            <v>手塚　亮</v>
          </cell>
          <cell r="E8" t="str">
            <v>妙高市大字乙吉62-2</v>
          </cell>
          <cell r="F8" t="str">
            <v>944-0082</v>
          </cell>
          <cell r="G8" t="str">
            <v>和田　正次</v>
          </cell>
          <cell r="H8" t="str">
            <v>090-1458-5741</v>
          </cell>
          <cell r="I8" t="str">
            <v>090-1458-5741</v>
          </cell>
          <cell r="J8" t="str">
            <v>090-2625-5840</v>
          </cell>
          <cell r="K8">
            <v>45322</v>
          </cell>
          <cell r="L8"/>
          <cell r="M8" t="str">
            <v>新井小学校</v>
          </cell>
          <cell r="N8" t="str">
            <v>グラウンド</v>
          </cell>
          <cell r="O8">
            <v>500</v>
          </cell>
          <cell r="P8">
            <v>45383</v>
          </cell>
          <cell r="Q8">
            <v>45654</v>
          </cell>
          <cell r="R8" t="str">
            <v>特定日</v>
          </cell>
          <cell r="S8" t="str">
            <v>祝日</v>
          </cell>
          <cell r="T8">
            <v>0.25</v>
          </cell>
          <cell r="U8">
            <v>0.70833333333333304</v>
          </cell>
        </row>
        <row r="9">
          <cell r="A9">
            <v>8</v>
          </cell>
          <cell r="B9" t="str">
            <v>免除</v>
          </cell>
          <cell r="C9" t="str">
            <v>学校町 町内会</v>
          </cell>
          <cell r="D9" t="str">
            <v>池田　弘</v>
          </cell>
          <cell r="E9" t="str">
            <v>妙高市学校町15-28</v>
          </cell>
          <cell r="F9" t="str">
            <v>944-0037</v>
          </cell>
          <cell r="G9" t="str">
            <v>池田　弘</v>
          </cell>
          <cell r="H9" t="str">
            <v>72-5360</v>
          </cell>
          <cell r="I9" t="str">
            <v>090-9009-1536</v>
          </cell>
          <cell r="J9" t="str">
            <v>町内会総務　荒川芳晴（学校町3-8）　090-7814-4469</v>
          </cell>
          <cell r="K9">
            <v>45315</v>
          </cell>
          <cell r="L9"/>
          <cell r="M9" t="str">
            <v>新井小学校</v>
          </cell>
          <cell r="N9" t="str">
            <v>グラウンド・体育館</v>
          </cell>
          <cell r="O9">
            <v>1100</v>
          </cell>
          <cell r="P9">
            <v>45570</v>
          </cell>
          <cell r="Q9">
            <v>45571</v>
          </cell>
          <cell r="R9" t="str">
            <v>特定日</v>
          </cell>
          <cell r="S9" t="str">
            <v>土・日</v>
          </cell>
          <cell r="T9">
            <v>45570.645833333336</v>
          </cell>
          <cell r="U9">
            <v>45571.583333333336</v>
          </cell>
        </row>
        <row r="10">
          <cell r="A10">
            <v>9</v>
          </cell>
          <cell r="B10" t="str">
            <v>免除</v>
          </cell>
          <cell r="C10" t="str">
            <v>みずほ♪バンド</v>
          </cell>
          <cell r="D10" t="str">
            <v>鈴木　良雄</v>
          </cell>
          <cell r="E10" t="str">
            <v>妙高市楡島208</v>
          </cell>
          <cell r="F10" t="str">
            <v>944-0334</v>
          </cell>
          <cell r="G10" t="str">
            <v>鈴木　良雄</v>
          </cell>
          <cell r="H10" t="str">
            <v>75-2134</v>
          </cell>
          <cell r="I10" t="str">
            <v>090-8683-5478</v>
          </cell>
          <cell r="J10"/>
          <cell r="K10">
            <v>45316</v>
          </cell>
          <cell r="L10"/>
          <cell r="M10" t="str">
            <v>新井南小学校</v>
          </cell>
          <cell r="N10" t="str">
            <v>体育館ステージ</v>
          </cell>
          <cell r="O10">
            <v>0</v>
          </cell>
          <cell r="P10">
            <v>45383</v>
          </cell>
          <cell r="Q10">
            <v>45747</v>
          </cell>
          <cell r="R10" t="str">
            <v>毎週</v>
          </cell>
          <cell r="S10" t="str">
            <v>土</v>
          </cell>
          <cell r="T10">
            <v>0.79166666666666596</v>
          </cell>
          <cell r="U10">
            <v>0.874999999999999</v>
          </cell>
        </row>
        <row r="11">
          <cell r="A11">
            <v>10</v>
          </cell>
          <cell r="B11" t="str">
            <v>免除</v>
          </cell>
          <cell r="C11" t="str">
            <v>PIECE10</v>
          </cell>
          <cell r="D11" t="str">
            <v>西山　越子</v>
          </cell>
          <cell r="E11" t="str">
            <v>妙高市大字柳井田1838-107</v>
          </cell>
          <cell r="F11" t="str">
            <v>944-0008</v>
          </cell>
          <cell r="G11" t="str">
            <v>西山　越子</v>
          </cell>
          <cell r="H11" t="str">
            <v>72-7949</v>
          </cell>
          <cell r="I11" t="str">
            <v>090-7811-4530</v>
          </cell>
          <cell r="J11"/>
          <cell r="K11">
            <v>45315</v>
          </cell>
          <cell r="L11"/>
          <cell r="M11" t="str">
            <v>斐太北小学校</v>
          </cell>
          <cell r="N11" t="str">
            <v>体育館（１面）</v>
          </cell>
          <cell r="O11">
            <v>300</v>
          </cell>
          <cell r="P11">
            <v>45395</v>
          </cell>
          <cell r="Q11">
            <v>45731</v>
          </cell>
          <cell r="R11" t="str">
            <v>毎週</v>
          </cell>
          <cell r="S11" t="str">
            <v>土</v>
          </cell>
          <cell r="T11">
            <v>0.8125</v>
          </cell>
          <cell r="U11">
            <v>0.90625</v>
          </cell>
        </row>
        <row r="12">
          <cell r="A12">
            <v>11</v>
          </cell>
          <cell r="B12" t="str">
            <v>免除</v>
          </cell>
          <cell r="C12" t="str">
            <v>PIECE10</v>
          </cell>
          <cell r="D12" t="str">
            <v>西山　越子</v>
          </cell>
          <cell r="E12" t="str">
            <v>妙高市大字柳井田1838-107</v>
          </cell>
          <cell r="F12" t="str">
            <v>944-0008</v>
          </cell>
          <cell r="G12" t="str">
            <v>西山　越子</v>
          </cell>
          <cell r="H12" t="str">
            <v>72-7949</v>
          </cell>
          <cell r="I12" t="str">
            <v>090-7811-4530</v>
          </cell>
          <cell r="J12"/>
          <cell r="K12">
            <v>45315</v>
          </cell>
          <cell r="L12"/>
          <cell r="M12" t="str">
            <v>斐太北小学校</v>
          </cell>
          <cell r="N12" t="str">
            <v>体育館（１面）</v>
          </cell>
          <cell r="O12">
            <v>300</v>
          </cell>
          <cell r="P12">
            <v>45392</v>
          </cell>
          <cell r="Q12">
            <v>45728</v>
          </cell>
          <cell r="R12" t="str">
            <v>毎週</v>
          </cell>
          <cell r="S12" t="str">
            <v>水</v>
          </cell>
          <cell r="T12">
            <v>0.8125</v>
          </cell>
          <cell r="U12">
            <v>0.90625</v>
          </cell>
        </row>
        <row r="13">
          <cell r="A13">
            <v>12</v>
          </cell>
          <cell r="B13" t="str">
            <v>免除</v>
          </cell>
          <cell r="C13" t="str">
            <v>コスモス</v>
          </cell>
          <cell r="D13" t="str">
            <v>大塚　茂</v>
          </cell>
          <cell r="E13" t="str">
            <v>妙高市経塚町1-8</v>
          </cell>
          <cell r="F13" t="str">
            <v>944-0034</v>
          </cell>
          <cell r="G13" t="str">
            <v>大塚　茂</v>
          </cell>
          <cell r="H13" t="str">
            <v>72-4014</v>
          </cell>
          <cell r="I13" t="str">
            <v>090-7205-5430</v>
          </cell>
          <cell r="J13"/>
          <cell r="K13">
            <v>45316</v>
          </cell>
          <cell r="L13"/>
          <cell r="M13" t="str">
            <v>新井小学校</v>
          </cell>
          <cell r="N13" t="str">
            <v>体育館（１面）</v>
          </cell>
          <cell r="O13">
            <v>300</v>
          </cell>
          <cell r="P13">
            <v>45391</v>
          </cell>
          <cell r="Q13">
            <v>45734</v>
          </cell>
          <cell r="R13" t="str">
            <v>毎週</v>
          </cell>
          <cell r="S13" t="str">
            <v>火</v>
          </cell>
          <cell r="T13">
            <v>0.8125</v>
          </cell>
          <cell r="U13">
            <v>0.89583333333333304</v>
          </cell>
        </row>
        <row r="14">
          <cell r="A14">
            <v>13</v>
          </cell>
          <cell r="B14" t="str">
            <v>免除</v>
          </cell>
          <cell r="C14" t="str">
            <v>新井中学校吹奏楽部保護者会</v>
          </cell>
          <cell r="D14" t="str">
            <v>三田村　直美</v>
          </cell>
          <cell r="E14" t="str">
            <v>妙高市高柳1-8-1</v>
          </cell>
          <cell r="F14" t="str">
            <v>944-0013</v>
          </cell>
          <cell r="G14" t="str">
            <v>三田村　直美</v>
          </cell>
          <cell r="H14" t="str">
            <v>73-8868</v>
          </cell>
          <cell r="I14" t="str">
            <v>090-2156-3732</v>
          </cell>
          <cell r="J14"/>
          <cell r="K14">
            <v>45369</v>
          </cell>
          <cell r="L14"/>
          <cell r="M14" t="str">
            <v>新井中学校</v>
          </cell>
          <cell r="N14" t="str">
            <v>音楽堂</v>
          </cell>
          <cell r="O14">
            <v>350</v>
          </cell>
          <cell r="P14">
            <v>45383</v>
          </cell>
          <cell r="Q14">
            <v>45747</v>
          </cell>
          <cell r="R14" t="str">
            <v>毎週</v>
          </cell>
          <cell r="S14" t="str">
            <v>土・日・祝</v>
          </cell>
          <cell r="T14">
            <v>0.33333333333333331</v>
          </cell>
          <cell r="U14">
            <v>0.70833333333333337</v>
          </cell>
        </row>
        <row r="15">
          <cell r="A15">
            <v>14</v>
          </cell>
          <cell r="B15" t="str">
            <v>免除</v>
          </cell>
          <cell r="C15" t="str">
            <v>新井Ｂ・Ｃ</v>
          </cell>
          <cell r="D15" t="str">
            <v>金子　謙一</v>
          </cell>
          <cell r="E15" t="str">
            <v>妙高市大崎町2-15</v>
          </cell>
          <cell r="F15" t="str">
            <v>944-0006</v>
          </cell>
          <cell r="G15" t="str">
            <v>金子　謙一</v>
          </cell>
          <cell r="H15" t="str">
            <v>72-3517</v>
          </cell>
          <cell r="I15" t="str">
            <v>090-4067-7645</v>
          </cell>
          <cell r="J15"/>
          <cell r="K15">
            <v>45318</v>
          </cell>
          <cell r="L15"/>
          <cell r="M15" t="str">
            <v>新井中学校</v>
          </cell>
          <cell r="N15" t="str">
            <v>体育館（２面）</v>
          </cell>
          <cell r="O15">
            <v>600</v>
          </cell>
          <cell r="P15">
            <v>45383</v>
          </cell>
          <cell r="Q15">
            <v>45747</v>
          </cell>
          <cell r="R15" t="str">
            <v>毎週</v>
          </cell>
          <cell r="S15" t="str">
            <v>月</v>
          </cell>
          <cell r="T15">
            <v>0.8125</v>
          </cell>
          <cell r="U15">
            <v>0.89583333333333304</v>
          </cell>
        </row>
        <row r="16">
          <cell r="A16">
            <v>15</v>
          </cell>
          <cell r="B16" t="str">
            <v>免除</v>
          </cell>
          <cell r="C16" t="str">
            <v>ARAIジュニアバレーボールクラブ女子</v>
          </cell>
          <cell r="D16" t="str">
            <v>太田　昭浩</v>
          </cell>
          <cell r="E16" t="str">
            <v>妙高市栗原1丁目9-6</v>
          </cell>
          <cell r="F16" t="str">
            <v>944-0007</v>
          </cell>
          <cell r="G16" t="str">
            <v>太田　昭浩</v>
          </cell>
          <cell r="H16" t="str">
            <v>72-9595</v>
          </cell>
          <cell r="I16" t="str">
            <v>090-4741-8341</v>
          </cell>
          <cell r="J16"/>
          <cell r="K16">
            <v>45319</v>
          </cell>
          <cell r="L16"/>
          <cell r="M16" t="str">
            <v>新井中学校</v>
          </cell>
          <cell r="N16" t="str">
            <v>体育館（１面）</v>
          </cell>
          <cell r="O16">
            <v>300</v>
          </cell>
          <cell r="P16">
            <v>45385</v>
          </cell>
          <cell r="Q16">
            <v>45742</v>
          </cell>
          <cell r="R16" t="str">
            <v>毎週</v>
          </cell>
          <cell r="S16" t="str">
            <v>水</v>
          </cell>
          <cell r="T16">
            <v>0.79166666666666596</v>
          </cell>
          <cell r="U16">
            <v>0.874999999999999</v>
          </cell>
        </row>
        <row r="17">
          <cell r="A17">
            <v>16</v>
          </cell>
          <cell r="B17" t="str">
            <v>免除</v>
          </cell>
          <cell r="C17" t="str">
            <v>ARAIジュニアバレーボールクラブ女子</v>
          </cell>
          <cell r="D17" t="str">
            <v>太田　昭浩</v>
          </cell>
          <cell r="E17" t="str">
            <v>妙高市栗原1丁目9-6</v>
          </cell>
          <cell r="F17" t="str">
            <v>944-0007</v>
          </cell>
          <cell r="G17" t="str">
            <v>太田　昭浩</v>
          </cell>
          <cell r="H17" t="str">
            <v>72-9595</v>
          </cell>
          <cell r="I17" t="str">
            <v>090-4741-8341</v>
          </cell>
          <cell r="J17"/>
          <cell r="K17">
            <v>45319</v>
          </cell>
          <cell r="L17"/>
          <cell r="M17" t="str">
            <v>新井小学校</v>
          </cell>
          <cell r="N17" t="str">
            <v>体育館（１面）</v>
          </cell>
          <cell r="O17">
            <v>300</v>
          </cell>
          <cell r="P17">
            <v>45384</v>
          </cell>
          <cell r="Q17">
            <v>45741</v>
          </cell>
          <cell r="R17" t="str">
            <v>毎週</v>
          </cell>
          <cell r="S17" t="str">
            <v>火</v>
          </cell>
          <cell r="T17">
            <v>0.79166666666666596</v>
          </cell>
          <cell r="U17">
            <v>0.874999999999999</v>
          </cell>
        </row>
        <row r="18">
          <cell r="A18">
            <v>17</v>
          </cell>
          <cell r="B18" t="str">
            <v>免除</v>
          </cell>
          <cell r="C18" t="str">
            <v>ARAIジュニアバレーボールクラブ女子</v>
          </cell>
          <cell r="D18" t="str">
            <v>太田　昭浩</v>
          </cell>
          <cell r="E18" t="str">
            <v>妙高市栗原1丁目9-6</v>
          </cell>
          <cell r="F18" t="str">
            <v>944-0007</v>
          </cell>
          <cell r="G18" t="str">
            <v>太田　昭浩</v>
          </cell>
          <cell r="H18" t="str">
            <v>72-9595</v>
          </cell>
          <cell r="I18" t="str">
            <v>090-4741-8341</v>
          </cell>
          <cell r="J18"/>
          <cell r="K18">
            <v>45319</v>
          </cell>
          <cell r="L18"/>
          <cell r="M18" t="str">
            <v>新井北小学校</v>
          </cell>
          <cell r="N18" t="str">
            <v>体育館（１面）</v>
          </cell>
          <cell r="O18">
            <v>300</v>
          </cell>
          <cell r="P18">
            <v>45388</v>
          </cell>
          <cell r="Q18">
            <v>45745</v>
          </cell>
          <cell r="R18" t="str">
            <v>毎週</v>
          </cell>
          <cell r="S18" t="str">
            <v>土</v>
          </cell>
          <cell r="T18">
            <v>0.375</v>
          </cell>
          <cell r="U18">
            <v>0.5</v>
          </cell>
        </row>
        <row r="19">
          <cell r="A19">
            <v>18</v>
          </cell>
          <cell r="B19" t="str">
            <v>免除</v>
          </cell>
          <cell r="C19" t="str">
            <v>白山町 町内会</v>
          </cell>
          <cell r="D19" t="str">
            <v>藤井　隆</v>
          </cell>
          <cell r="E19" t="str">
            <v>妙高市白山町2-2-10</v>
          </cell>
          <cell r="F19" t="str">
            <v>944-0047</v>
          </cell>
          <cell r="G19" t="str">
            <v>宮越　富士夫</v>
          </cell>
          <cell r="H19" t="str">
            <v>72-3670</v>
          </cell>
          <cell r="I19"/>
          <cell r="J19" t="str">
            <v>72-4871</v>
          </cell>
          <cell r="K19">
            <v>45324</v>
          </cell>
          <cell r="L19"/>
          <cell r="M19" t="str">
            <v>新井小学校</v>
          </cell>
          <cell r="N19" t="str">
            <v>グラウンド・体育館（全面）</v>
          </cell>
          <cell r="O19">
            <v>1100</v>
          </cell>
          <cell r="P19">
            <v>45563</v>
          </cell>
          <cell r="Q19">
            <v>45564</v>
          </cell>
          <cell r="R19" t="str">
            <v>特定日</v>
          </cell>
          <cell r="S19" t="str">
            <v>土・日</v>
          </cell>
          <cell r="T19">
            <v>0.54166666666666663</v>
          </cell>
          <cell r="U19">
            <v>45193.708333333336</v>
          </cell>
        </row>
        <row r="20">
          <cell r="A20">
            <v>19</v>
          </cell>
          <cell r="B20" t="str">
            <v>免除</v>
          </cell>
          <cell r="C20" t="str">
            <v>高柳バレーボールクラブ</v>
          </cell>
          <cell r="D20" t="str">
            <v>塚田　洋</v>
          </cell>
          <cell r="E20" t="str">
            <v>妙高市高柳1-9-7</v>
          </cell>
          <cell r="F20" t="str">
            <v>944-0013</v>
          </cell>
          <cell r="G20" t="str">
            <v>塚田　洋</v>
          </cell>
          <cell r="H20" t="str">
            <v>73-7316</v>
          </cell>
          <cell r="I20" t="str">
            <v>090-3083-8636</v>
          </cell>
          <cell r="J20"/>
          <cell r="K20">
            <v>45320</v>
          </cell>
          <cell r="L20"/>
          <cell r="M20" t="str">
            <v>新井中央小学校</v>
          </cell>
          <cell r="N20" t="str">
            <v>体育館（１面）</v>
          </cell>
          <cell r="O20">
            <v>300</v>
          </cell>
          <cell r="P20">
            <v>45390</v>
          </cell>
          <cell r="Q20">
            <v>45740</v>
          </cell>
          <cell r="R20" t="str">
            <v>毎週</v>
          </cell>
          <cell r="S20" t="str">
            <v>月</v>
          </cell>
          <cell r="T20">
            <v>0.79166666666666596</v>
          </cell>
          <cell r="U20">
            <v>0.91666666666666596</v>
          </cell>
        </row>
        <row r="21">
          <cell r="A21">
            <v>20</v>
          </cell>
          <cell r="B21" t="str">
            <v>免除</v>
          </cell>
          <cell r="C21" t="str">
            <v>高柳バレーボールクラブ</v>
          </cell>
          <cell r="D21" t="str">
            <v>塚田　洋</v>
          </cell>
          <cell r="E21" t="str">
            <v>妙高市高柳1-9-7</v>
          </cell>
          <cell r="F21" t="str">
            <v>944-0013</v>
          </cell>
          <cell r="G21" t="str">
            <v>塚田　洋</v>
          </cell>
          <cell r="H21" t="str">
            <v>73-7316</v>
          </cell>
          <cell r="I21" t="str">
            <v>090-3083-8636</v>
          </cell>
          <cell r="J21"/>
          <cell r="K21">
            <v>44966</v>
          </cell>
          <cell r="L21"/>
          <cell r="M21" t="str">
            <v>新井中央小学校</v>
          </cell>
          <cell r="N21" t="str">
            <v>体育館（１面）</v>
          </cell>
          <cell r="O21">
            <v>300</v>
          </cell>
          <cell r="P21">
            <v>45393</v>
          </cell>
          <cell r="Q21">
            <v>45736</v>
          </cell>
          <cell r="R21" t="str">
            <v>毎週</v>
          </cell>
          <cell r="S21" t="str">
            <v>木</v>
          </cell>
          <cell r="T21">
            <v>0.79166666666666596</v>
          </cell>
          <cell r="U21">
            <v>0.91666666666666596</v>
          </cell>
        </row>
        <row r="22">
          <cell r="A22">
            <v>21</v>
          </cell>
          <cell r="B22" t="str">
            <v>免除</v>
          </cell>
          <cell r="C22" t="str">
            <v>FC.Balzo妙高</v>
          </cell>
          <cell r="D22" t="str">
            <v>内田　鼓</v>
          </cell>
          <cell r="E22" t="str">
            <v>妙高市大字関川1493-2</v>
          </cell>
          <cell r="F22" t="str">
            <v>949-2112</v>
          </cell>
          <cell r="G22" t="str">
            <v>内田　鼓</v>
          </cell>
          <cell r="H22" t="str">
            <v>080-8851-0512</v>
          </cell>
          <cell r="I22" t="str">
            <v>080-8851-0512</v>
          </cell>
          <cell r="J22"/>
          <cell r="K22">
            <v>45322</v>
          </cell>
          <cell r="L22"/>
          <cell r="M22" t="str">
            <v>旧妙高高原南小学校</v>
          </cell>
          <cell r="N22" t="str">
            <v>体育館（全面）・グラウンド</v>
          </cell>
          <cell r="O22">
            <v>800</v>
          </cell>
          <cell r="P22">
            <v>45383</v>
          </cell>
          <cell r="Q22">
            <v>45747</v>
          </cell>
          <cell r="R22" t="str">
            <v>毎週</v>
          </cell>
          <cell r="S22" t="str">
            <v>月</v>
          </cell>
          <cell r="T22">
            <v>0.70833333333333304</v>
          </cell>
          <cell r="U22">
            <v>0.89583333333333337</v>
          </cell>
        </row>
        <row r="23">
          <cell r="A23">
            <v>22</v>
          </cell>
          <cell r="B23" t="str">
            <v>免除</v>
          </cell>
          <cell r="C23" t="str">
            <v>FC.Balzo妙高</v>
          </cell>
          <cell r="D23" t="str">
            <v>内田　鼓</v>
          </cell>
          <cell r="E23" t="str">
            <v>妙高市大字関川1493-2</v>
          </cell>
          <cell r="F23" t="str">
            <v>949-2112</v>
          </cell>
          <cell r="G23" t="str">
            <v>内田　鼓</v>
          </cell>
          <cell r="H23" t="str">
            <v>080-8851-0512</v>
          </cell>
          <cell r="I23" t="str">
            <v>080-8851-0512</v>
          </cell>
          <cell r="J23"/>
          <cell r="K23">
            <v>45322</v>
          </cell>
          <cell r="L23"/>
          <cell r="M23" t="str">
            <v>旧妙高高原南小学校</v>
          </cell>
          <cell r="N23" t="str">
            <v>体育館（全面）・グラウンド</v>
          </cell>
          <cell r="O23">
            <v>800</v>
          </cell>
          <cell r="P23">
            <v>45383</v>
          </cell>
          <cell r="Q23">
            <v>45747</v>
          </cell>
          <cell r="R23" t="str">
            <v>毎週</v>
          </cell>
          <cell r="S23" t="str">
            <v>水・金</v>
          </cell>
          <cell r="T23">
            <v>0.70833333333333304</v>
          </cell>
          <cell r="U23">
            <v>0.8125</v>
          </cell>
        </row>
        <row r="24">
          <cell r="A24">
            <v>23</v>
          </cell>
          <cell r="B24" t="str">
            <v>免除</v>
          </cell>
          <cell r="C24" t="str">
            <v>妙高高原ジュニアバレーボール</v>
          </cell>
          <cell r="D24" t="str">
            <v>竹田　直美</v>
          </cell>
          <cell r="E24" t="str">
            <v>妙高市田口930-66</v>
          </cell>
          <cell r="F24" t="str">
            <v>949-2106</v>
          </cell>
          <cell r="G24" t="str">
            <v>竹田　直美</v>
          </cell>
          <cell r="H24" t="str">
            <v>86-4621</v>
          </cell>
          <cell r="I24" t="str">
            <v>090-5568-1398</v>
          </cell>
          <cell r="J24"/>
          <cell r="K24">
            <v>45321</v>
          </cell>
          <cell r="L24"/>
          <cell r="M24" t="str">
            <v>妙高高原中学校</v>
          </cell>
          <cell r="N24" t="str">
            <v>体育館（１面）</v>
          </cell>
          <cell r="O24">
            <v>300</v>
          </cell>
          <cell r="P24">
            <v>45383</v>
          </cell>
          <cell r="Q24">
            <v>45747</v>
          </cell>
          <cell r="R24" t="str">
            <v>毎週</v>
          </cell>
          <cell r="S24" t="str">
            <v>月・水</v>
          </cell>
          <cell r="T24">
            <v>0.79166666666666596</v>
          </cell>
          <cell r="U24">
            <v>0.874999999999999</v>
          </cell>
        </row>
        <row r="25">
          <cell r="A25">
            <v>24</v>
          </cell>
          <cell r="B25" t="str">
            <v>免除</v>
          </cell>
          <cell r="C25" t="str">
            <v>斐太地区体力づくり協議会</v>
          </cell>
          <cell r="D25" t="str">
            <v>宮﨑　栄一</v>
          </cell>
          <cell r="E25" t="str">
            <v>妙高市梨木377-1</v>
          </cell>
          <cell r="F25" t="str">
            <v>944-0077</v>
          </cell>
          <cell r="G25" t="str">
            <v>宮﨑　栄一</v>
          </cell>
          <cell r="H25" t="str">
            <v>72-6719</v>
          </cell>
          <cell r="I25" t="str">
            <v>090-2556-0855</v>
          </cell>
          <cell r="J25"/>
          <cell r="K25">
            <v>45323</v>
          </cell>
          <cell r="L25"/>
          <cell r="M25" t="str">
            <v>斐太北小学校</v>
          </cell>
          <cell r="N25" t="str">
            <v>グラウンド・体育館</v>
          </cell>
          <cell r="O25">
            <v>800</v>
          </cell>
          <cell r="P25">
            <v>45466</v>
          </cell>
          <cell r="Q25">
            <v>45466</v>
          </cell>
          <cell r="R25" t="str">
            <v>特定日</v>
          </cell>
          <cell r="S25" t="str">
            <v>日</v>
          </cell>
          <cell r="T25">
            <v>0.25</v>
          </cell>
          <cell r="U25">
            <v>0.70833333333333304</v>
          </cell>
        </row>
        <row r="26">
          <cell r="A26">
            <v>25</v>
          </cell>
          <cell r="B26" t="str">
            <v>免除</v>
          </cell>
          <cell r="C26" t="str">
            <v>斐太地区体力づくり協議会</v>
          </cell>
          <cell r="D26" t="str">
            <v>宮﨑　栄一</v>
          </cell>
          <cell r="E26" t="str">
            <v>妙高市梨木377-1</v>
          </cell>
          <cell r="F26" t="str">
            <v>944-0077</v>
          </cell>
          <cell r="G26" t="str">
            <v>宮﨑　栄一</v>
          </cell>
          <cell r="H26" t="str">
            <v>72-6719</v>
          </cell>
          <cell r="I26" t="str">
            <v>090-2556-0855</v>
          </cell>
          <cell r="J26"/>
          <cell r="K26">
            <v>45323</v>
          </cell>
          <cell r="L26"/>
          <cell r="M26" t="str">
            <v>斐太北小学校</v>
          </cell>
          <cell r="N26" t="str">
            <v>体育館（全面）</v>
          </cell>
          <cell r="O26">
            <v>300</v>
          </cell>
          <cell r="P26">
            <v>45480</v>
          </cell>
          <cell r="Q26">
            <v>45480</v>
          </cell>
          <cell r="R26" t="str">
            <v>特定日</v>
          </cell>
          <cell r="S26" t="str">
            <v>日</v>
          </cell>
          <cell r="T26">
            <v>0.33333333333333298</v>
          </cell>
          <cell r="U26">
            <v>0.58333333333333304</v>
          </cell>
        </row>
        <row r="27">
          <cell r="A27">
            <v>26</v>
          </cell>
          <cell r="B27" t="str">
            <v>免除</v>
          </cell>
          <cell r="C27" t="str">
            <v>斐太地区体力づくり協議会</v>
          </cell>
          <cell r="D27" t="str">
            <v>宮﨑　栄一</v>
          </cell>
          <cell r="E27" t="str">
            <v>妙高市梨木377-1</v>
          </cell>
          <cell r="F27" t="str">
            <v>944-0077</v>
          </cell>
          <cell r="G27" t="str">
            <v>宮﨑　栄一</v>
          </cell>
          <cell r="H27" t="str">
            <v>72-6719</v>
          </cell>
          <cell r="I27" t="str">
            <v>090-2556-0855</v>
          </cell>
          <cell r="J27"/>
          <cell r="K27">
            <v>45323</v>
          </cell>
          <cell r="L27"/>
          <cell r="M27" t="str">
            <v>斐太北小学校</v>
          </cell>
          <cell r="N27" t="str">
            <v>体育館（全面）</v>
          </cell>
          <cell r="O27">
            <v>300</v>
          </cell>
          <cell r="P27">
            <v>45725</v>
          </cell>
          <cell r="Q27">
            <v>45725</v>
          </cell>
          <cell r="R27" t="str">
            <v>特定日</v>
          </cell>
          <cell r="S27" t="str">
            <v>日</v>
          </cell>
          <cell r="T27">
            <v>0.33333333333333298</v>
          </cell>
          <cell r="U27">
            <v>0.5</v>
          </cell>
        </row>
        <row r="28">
          <cell r="A28">
            <v>27</v>
          </cell>
          <cell r="B28" t="str">
            <v>免除</v>
          </cell>
          <cell r="C28" t="str">
            <v>白山町第一パパギャル</v>
          </cell>
          <cell r="D28" t="str">
            <v>田中　奈々</v>
          </cell>
          <cell r="E28" t="str">
            <v>妙高市白山町1-17-8</v>
          </cell>
          <cell r="F28" t="str">
            <v>944-0047</v>
          </cell>
          <cell r="G28" t="str">
            <v>横山　昴平</v>
          </cell>
          <cell r="H28" t="str">
            <v>080-1218-3965</v>
          </cell>
          <cell r="I28"/>
          <cell r="J28" t="str">
            <v>72-3663</v>
          </cell>
          <cell r="K28">
            <v>45324</v>
          </cell>
          <cell r="L28"/>
          <cell r="M28" t="str">
            <v>新井小学校</v>
          </cell>
          <cell r="N28" t="str">
            <v>体育館（１面）</v>
          </cell>
          <cell r="O28">
            <v>300</v>
          </cell>
          <cell r="P28">
            <v>45418</v>
          </cell>
          <cell r="Q28">
            <v>45626</v>
          </cell>
          <cell r="R28" t="str">
            <v>毎週</v>
          </cell>
          <cell r="S28" t="str">
            <v>月・木</v>
          </cell>
          <cell r="T28">
            <v>0.79166666666666596</v>
          </cell>
          <cell r="U28">
            <v>0.874999999999999</v>
          </cell>
        </row>
        <row r="29">
          <cell r="A29">
            <v>28</v>
          </cell>
          <cell r="B29" t="str">
            <v>免除</v>
          </cell>
          <cell r="C29" t="str">
            <v>高柳子ども会（バレーボール）</v>
          </cell>
          <cell r="D29" t="str">
            <v>豊田　春樹</v>
          </cell>
          <cell r="E29" t="str">
            <v>妙高市高柳2-4-7</v>
          </cell>
          <cell r="F29" t="str">
            <v>944-0013</v>
          </cell>
          <cell r="G29" t="str">
            <v>豊田　春樹</v>
          </cell>
          <cell r="H29" t="str">
            <v>090-7638-1153</v>
          </cell>
          <cell r="I29"/>
          <cell r="J29"/>
          <cell r="K29">
            <v>45324</v>
          </cell>
          <cell r="L29"/>
          <cell r="M29" t="str">
            <v>新井中央小学校</v>
          </cell>
          <cell r="N29" t="str">
            <v>体育館（１面）</v>
          </cell>
          <cell r="O29">
            <v>300</v>
          </cell>
          <cell r="P29">
            <v>45389</v>
          </cell>
          <cell r="Q29">
            <v>45746</v>
          </cell>
          <cell r="R29" t="str">
            <v>毎週</v>
          </cell>
          <cell r="S29" t="str">
            <v>日</v>
          </cell>
          <cell r="T29">
            <v>0.70833333333333304</v>
          </cell>
          <cell r="U29">
            <v>0.83333333333333304</v>
          </cell>
        </row>
        <row r="30">
          <cell r="A30">
            <v>29</v>
          </cell>
          <cell r="B30" t="str">
            <v>免除</v>
          </cell>
          <cell r="C30" t="str">
            <v>白山町第一PTA（ナイターソフト）</v>
          </cell>
          <cell r="D30" t="str">
            <v>吉崎　貴弘</v>
          </cell>
          <cell r="E30" t="str">
            <v>妙高市白山町4-8-45</v>
          </cell>
          <cell r="F30" t="str">
            <v>944-0047</v>
          </cell>
          <cell r="G30" t="str">
            <v>吉崎　貴弘</v>
          </cell>
          <cell r="H30"/>
          <cell r="I30" t="str">
            <v>090-6162-9124</v>
          </cell>
          <cell r="J30"/>
          <cell r="K30">
            <v>45326</v>
          </cell>
          <cell r="L30"/>
          <cell r="M30" t="str">
            <v>新井小学校</v>
          </cell>
          <cell r="N30" t="str">
            <v>グラウンド</v>
          </cell>
          <cell r="O30">
            <v>500</v>
          </cell>
          <cell r="P30">
            <v>45424</v>
          </cell>
          <cell r="Q30">
            <v>45529</v>
          </cell>
          <cell r="R30" t="str">
            <v>毎週</v>
          </cell>
          <cell r="S30" t="str">
            <v>日</v>
          </cell>
          <cell r="T30">
            <v>0.625</v>
          </cell>
          <cell r="U30">
            <v>0.75</v>
          </cell>
        </row>
        <row r="31">
          <cell r="A31">
            <v>30</v>
          </cell>
          <cell r="B31" t="str">
            <v>免除</v>
          </cell>
          <cell r="C31" t="str">
            <v>白山町D２ソフバくらぶ</v>
          </cell>
          <cell r="D31" t="str">
            <v>清水　明彦</v>
          </cell>
          <cell r="E31" t="str">
            <v>妙高市白山町3-9-21</v>
          </cell>
          <cell r="F31" t="str">
            <v>944-0047</v>
          </cell>
          <cell r="G31" t="str">
            <v>清水　明彦</v>
          </cell>
          <cell r="H31" t="str">
            <v>72-1407</v>
          </cell>
          <cell r="I31" t="str">
            <v>090-7804-8852</v>
          </cell>
          <cell r="J31"/>
          <cell r="K31">
            <v>45312</v>
          </cell>
          <cell r="L31"/>
          <cell r="M31" t="str">
            <v>新井小学校</v>
          </cell>
          <cell r="N31" t="str">
            <v>体育館（１面）</v>
          </cell>
          <cell r="O31">
            <v>300</v>
          </cell>
          <cell r="P31">
            <v>45390</v>
          </cell>
          <cell r="Q31">
            <v>45733</v>
          </cell>
          <cell r="R31" t="str">
            <v>毎週</v>
          </cell>
          <cell r="S31" t="str">
            <v>月</v>
          </cell>
          <cell r="T31">
            <v>0.79166666666666596</v>
          </cell>
          <cell r="U31">
            <v>0.91666666666666596</v>
          </cell>
        </row>
        <row r="32">
          <cell r="A32">
            <v>31</v>
          </cell>
          <cell r="B32" t="str">
            <v>免除</v>
          </cell>
          <cell r="C32" t="str">
            <v>白山町D２ソフバくらぶ</v>
          </cell>
          <cell r="D32" t="str">
            <v>清水　明彦</v>
          </cell>
          <cell r="E32" t="str">
            <v>妙高市白山町3-9-21</v>
          </cell>
          <cell r="F32" t="str">
            <v>944-0047</v>
          </cell>
          <cell r="G32" t="str">
            <v>清水　明彦</v>
          </cell>
          <cell r="H32" t="str">
            <v>72-1407</v>
          </cell>
          <cell r="I32" t="str">
            <v>090-7804-8852</v>
          </cell>
          <cell r="J32"/>
          <cell r="K32">
            <v>45312</v>
          </cell>
          <cell r="L32"/>
          <cell r="M32" t="str">
            <v>新井小学校</v>
          </cell>
          <cell r="N32" t="str">
            <v>体育館（１面）</v>
          </cell>
          <cell r="O32">
            <v>300</v>
          </cell>
          <cell r="P32">
            <v>45449</v>
          </cell>
          <cell r="Q32">
            <v>45477</v>
          </cell>
          <cell r="R32" t="str">
            <v>毎週</v>
          </cell>
          <cell r="S32" t="str">
            <v>木</v>
          </cell>
          <cell r="T32">
            <v>0.79166666666666596</v>
          </cell>
          <cell r="U32">
            <v>0.91666666666666596</v>
          </cell>
        </row>
        <row r="33">
          <cell r="A33">
            <v>32</v>
          </cell>
          <cell r="B33" t="str">
            <v>免除</v>
          </cell>
          <cell r="C33" t="str">
            <v>白山町D２ソフバくらぶ</v>
          </cell>
          <cell r="D33" t="str">
            <v>清水　明彦</v>
          </cell>
          <cell r="E33" t="str">
            <v>妙高市白山町3-9-21</v>
          </cell>
          <cell r="F33" t="str">
            <v>944-0047</v>
          </cell>
          <cell r="G33" t="str">
            <v>清水　明彦</v>
          </cell>
          <cell r="H33" t="str">
            <v>72-1407</v>
          </cell>
          <cell r="I33" t="str">
            <v>090-7804-8852</v>
          </cell>
          <cell r="J33"/>
          <cell r="K33">
            <v>45312</v>
          </cell>
          <cell r="L33"/>
          <cell r="M33" t="str">
            <v>新井小学校</v>
          </cell>
          <cell r="N33" t="str">
            <v>体育館（１面）</v>
          </cell>
          <cell r="O33">
            <v>300</v>
          </cell>
          <cell r="P33">
            <v>45589</v>
          </cell>
          <cell r="Q33">
            <v>45610</v>
          </cell>
          <cell r="R33" t="str">
            <v>毎週</v>
          </cell>
          <cell r="S33" t="str">
            <v>木</v>
          </cell>
          <cell r="T33">
            <v>0.79166666666666596</v>
          </cell>
          <cell r="U33">
            <v>0.91666666666666596</v>
          </cell>
        </row>
        <row r="34">
          <cell r="A34">
            <v>33</v>
          </cell>
          <cell r="B34" t="str">
            <v>免除</v>
          </cell>
          <cell r="C34" t="str">
            <v>新井北スペシャルズ</v>
          </cell>
          <cell r="D34" t="str">
            <v>堀川　義徳</v>
          </cell>
          <cell r="E34" t="str">
            <v>妙高市広島2-10-15</v>
          </cell>
          <cell r="F34" t="str">
            <v>944-0002</v>
          </cell>
          <cell r="G34" t="str">
            <v>堀川　義徳</v>
          </cell>
          <cell r="H34" t="str">
            <v>72-6540</v>
          </cell>
          <cell r="I34" t="str">
            <v>090-3140-8694</v>
          </cell>
          <cell r="J34"/>
          <cell r="K34">
            <v>45325</v>
          </cell>
          <cell r="L34"/>
          <cell r="M34" t="str">
            <v>新井北小学校</v>
          </cell>
          <cell r="N34" t="str">
            <v>グラウンド</v>
          </cell>
          <cell r="O34">
            <v>500</v>
          </cell>
          <cell r="P34">
            <v>45383</v>
          </cell>
          <cell r="Q34">
            <v>45747</v>
          </cell>
          <cell r="R34" t="str">
            <v>毎週</v>
          </cell>
          <cell r="S34" t="str">
            <v>土・日・祝</v>
          </cell>
          <cell r="T34">
            <v>0.54166666666666663</v>
          </cell>
          <cell r="U34">
            <v>0.75</v>
          </cell>
        </row>
        <row r="35">
          <cell r="A35">
            <v>34</v>
          </cell>
          <cell r="B35" t="str">
            <v>免除</v>
          </cell>
          <cell r="C35" t="str">
            <v>北斗</v>
          </cell>
          <cell r="D35" t="str">
            <v>野口　淳子</v>
          </cell>
          <cell r="E35" t="str">
            <v>妙高市柳井田町1-12-32</v>
          </cell>
          <cell r="F35" t="str">
            <v>944-0008</v>
          </cell>
          <cell r="G35" t="str">
            <v>野口　淳子</v>
          </cell>
          <cell r="H35" t="str">
            <v>73-7497</v>
          </cell>
          <cell r="I35" t="str">
            <v>090-4623-8109</v>
          </cell>
          <cell r="J35"/>
          <cell r="K35">
            <v>45325</v>
          </cell>
          <cell r="L35"/>
          <cell r="M35" t="str">
            <v>新井北小学校</v>
          </cell>
          <cell r="N35" t="str">
            <v>体育館（１面）</v>
          </cell>
          <cell r="O35">
            <v>600</v>
          </cell>
          <cell r="P35">
            <v>45383</v>
          </cell>
          <cell r="Q35">
            <v>45747</v>
          </cell>
          <cell r="R35" t="str">
            <v>毎週</v>
          </cell>
          <cell r="S35" t="str">
            <v>水</v>
          </cell>
          <cell r="T35">
            <v>0.79166666666666596</v>
          </cell>
          <cell r="U35">
            <v>0.91666666666666596</v>
          </cell>
        </row>
        <row r="36">
          <cell r="A36">
            <v>35</v>
          </cell>
          <cell r="B36" t="str">
            <v>免除</v>
          </cell>
          <cell r="C36" t="str">
            <v>池の平バレーボールチームWILL</v>
          </cell>
          <cell r="D36" t="str">
            <v>八橋　万恵美</v>
          </cell>
          <cell r="E36" t="str">
            <v>妙高市関川2307-22</v>
          </cell>
          <cell r="F36" t="str">
            <v>949-2112</v>
          </cell>
          <cell r="G36" t="str">
            <v>八橋　万恵美</v>
          </cell>
          <cell r="H36" t="str">
            <v>86-2435</v>
          </cell>
          <cell r="I36"/>
          <cell r="J36" t="str">
            <v>86-2336　川村　幸子</v>
          </cell>
          <cell r="K36">
            <v>45328</v>
          </cell>
          <cell r="L36"/>
          <cell r="M36" t="str">
            <v>妙高高原中学校</v>
          </cell>
          <cell r="N36" t="str">
            <v>体育館（１面）</v>
          </cell>
          <cell r="O36">
            <v>300</v>
          </cell>
          <cell r="P36">
            <v>45421</v>
          </cell>
          <cell r="Q36">
            <v>45596</v>
          </cell>
          <cell r="R36" t="str">
            <v>毎週</v>
          </cell>
          <cell r="S36" t="str">
            <v>木</v>
          </cell>
          <cell r="T36">
            <v>0.8125</v>
          </cell>
          <cell r="U36">
            <v>0.89583333333333304</v>
          </cell>
        </row>
        <row r="37">
          <cell r="A37">
            <v>36</v>
          </cell>
          <cell r="B37" t="str">
            <v>免除</v>
          </cell>
          <cell r="C37" t="str">
            <v>バドミントン</v>
          </cell>
          <cell r="D37" t="str">
            <v>高原　幸子</v>
          </cell>
          <cell r="E37" t="str">
            <v>妙高市栗原3-1-6</v>
          </cell>
          <cell r="F37" t="str">
            <v>944-0007</v>
          </cell>
          <cell r="G37" t="str">
            <v>高原　幸子</v>
          </cell>
          <cell r="H37"/>
          <cell r="I37" t="str">
            <v>080-6602-3051</v>
          </cell>
          <cell r="J37"/>
          <cell r="K37">
            <v>45328</v>
          </cell>
          <cell r="L37"/>
          <cell r="M37" t="str">
            <v>新井北小学校</v>
          </cell>
          <cell r="N37" t="str">
            <v>体育館（全面）</v>
          </cell>
          <cell r="O37">
            <v>600</v>
          </cell>
          <cell r="P37">
            <v>45388</v>
          </cell>
          <cell r="Q37">
            <v>45745</v>
          </cell>
          <cell r="R37" t="str">
            <v>毎週</v>
          </cell>
          <cell r="S37" t="str">
            <v>土</v>
          </cell>
          <cell r="T37">
            <v>0.79166666666666596</v>
          </cell>
          <cell r="U37">
            <v>0.874999999999999</v>
          </cell>
        </row>
        <row r="38">
          <cell r="A38">
            <v>37</v>
          </cell>
          <cell r="B38" t="str">
            <v>免除</v>
          </cell>
          <cell r="C38" t="str">
            <v>高柳子ども会</v>
          </cell>
          <cell r="D38" t="str">
            <v>塚田　友弥</v>
          </cell>
          <cell r="E38" t="str">
            <v>妙高市高柳1-11-3</v>
          </cell>
          <cell r="F38" t="str">
            <v>944-0013</v>
          </cell>
          <cell r="G38" t="str">
            <v>塚田　友弥</v>
          </cell>
          <cell r="H38" t="str">
            <v>090-2231-5120</v>
          </cell>
          <cell r="I38"/>
          <cell r="J38"/>
          <cell r="K38">
            <v>45328</v>
          </cell>
          <cell r="L38"/>
          <cell r="M38" t="str">
            <v>新井中央小学校</v>
          </cell>
          <cell r="N38" t="str">
            <v>体育館（全面）</v>
          </cell>
          <cell r="O38">
            <v>600</v>
          </cell>
          <cell r="P38">
            <v>45383</v>
          </cell>
          <cell r="Q38">
            <v>45747</v>
          </cell>
          <cell r="R38" t="str">
            <v>毎週</v>
          </cell>
          <cell r="S38" t="str">
            <v>金</v>
          </cell>
          <cell r="T38">
            <v>0.79166666666666596</v>
          </cell>
          <cell r="U38">
            <v>0.89583333333333337</v>
          </cell>
        </row>
        <row r="39">
          <cell r="A39">
            <v>38</v>
          </cell>
          <cell r="B39" t="str">
            <v>免除</v>
          </cell>
          <cell r="C39" t="str">
            <v>高柳子ども会</v>
          </cell>
          <cell r="D39" t="str">
            <v>塚田　友弥</v>
          </cell>
          <cell r="E39" t="str">
            <v>妙高市高柳1-11-3</v>
          </cell>
          <cell r="F39" t="str">
            <v>944-0013</v>
          </cell>
          <cell r="G39" t="str">
            <v>塚田　友弥</v>
          </cell>
          <cell r="H39" t="str">
            <v>090-2231-5120</v>
          </cell>
          <cell r="I39"/>
          <cell r="J39"/>
          <cell r="K39">
            <v>45328</v>
          </cell>
          <cell r="L39"/>
          <cell r="M39" t="str">
            <v>新井中央小学校</v>
          </cell>
          <cell r="N39" t="str">
            <v>体育館（全面）</v>
          </cell>
          <cell r="O39">
            <v>600</v>
          </cell>
          <cell r="P39">
            <v>45383</v>
          </cell>
          <cell r="Q39">
            <v>45747</v>
          </cell>
          <cell r="R39" t="str">
            <v>毎週</v>
          </cell>
          <cell r="S39" t="str">
            <v>土</v>
          </cell>
          <cell r="T39">
            <v>0.79166666666666596</v>
          </cell>
          <cell r="U39">
            <v>0.89583333333333337</v>
          </cell>
        </row>
        <row r="40">
          <cell r="A40">
            <v>39</v>
          </cell>
          <cell r="B40" t="str">
            <v>免除</v>
          </cell>
          <cell r="C40" t="str">
            <v>中央小ソフトボーイズ</v>
          </cell>
          <cell r="D40" t="str">
            <v>相羽　不二夫</v>
          </cell>
          <cell r="E40" t="str">
            <v>妙高市石塚町2-9-4</v>
          </cell>
          <cell r="F40" t="str">
            <v>944-0011</v>
          </cell>
          <cell r="G40" t="str">
            <v>相羽　不二夫</v>
          </cell>
          <cell r="H40" t="str">
            <v>72-3273</v>
          </cell>
          <cell r="I40" t="str">
            <v>090-2306-5618</v>
          </cell>
          <cell r="J40"/>
          <cell r="K40">
            <v>45325</v>
          </cell>
          <cell r="L40"/>
          <cell r="M40" t="str">
            <v>新井中央小学校</v>
          </cell>
          <cell r="N40" t="str">
            <v>グラウンド</v>
          </cell>
          <cell r="O40">
            <v>500</v>
          </cell>
          <cell r="P40">
            <v>45402</v>
          </cell>
          <cell r="Q40">
            <v>45626</v>
          </cell>
          <cell r="R40" t="str">
            <v>毎週</v>
          </cell>
          <cell r="S40" t="str">
            <v>日</v>
          </cell>
          <cell r="T40">
            <v>0.625</v>
          </cell>
          <cell r="U40">
            <v>0.75</v>
          </cell>
        </row>
        <row r="41">
          <cell r="A41">
            <v>40</v>
          </cell>
          <cell r="B41" t="str">
            <v>免除</v>
          </cell>
          <cell r="C41" t="str">
            <v>白山町第２PTA（ミラクル俱楽部）</v>
          </cell>
          <cell r="D41" t="str">
            <v>小島　利一</v>
          </cell>
          <cell r="E41" t="str">
            <v>妙高市白山町2-12-3</v>
          </cell>
          <cell r="F41" t="str">
            <v>944-0047</v>
          </cell>
          <cell r="G41" t="str">
            <v>小島　利一</v>
          </cell>
          <cell r="H41" t="str">
            <v>72-1560</v>
          </cell>
          <cell r="I41" t="str">
            <v>090-3333-4157</v>
          </cell>
          <cell r="J41"/>
          <cell r="K41">
            <v>45329</v>
          </cell>
          <cell r="L41"/>
          <cell r="M41" t="str">
            <v>新井中学校</v>
          </cell>
          <cell r="N41" t="str">
            <v>グラウンド</v>
          </cell>
          <cell r="O41">
            <v>500</v>
          </cell>
          <cell r="P41">
            <v>45389</v>
          </cell>
          <cell r="Q41">
            <v>45592</v>
          </cell>
          <cell r="R41" t="str">
            <v>毎週</v>
          </cell>
          <cell r="S41" t="str">
            <v>日</v>
          </cell>
          <cell r="T41">
            <v>0.58333333333333304</v>
          </cell>
          <cell r="U41">
            <v>0.75</v>
          </cell>
        </row>
        <row r="42">
          <cell r="A42">
            <v>41</v>
          </cell>
          <cell r="B42" t="str">
            <v>免除</v>
          </cell>
          <cell r="C42" t="str">
            <v>小出雲ラブサンズ</v>
          </cell>
          <cell r="D42" t="str">
            <v>堀川　正幸</v>
          </cell>
          <cell r="E42" t="str">
            <v>妙高市小出雲1-6-12</v>
          </cell>
          <cell r="F42" t="str">
            <v>944-0032</v>
          </cell>
          <cell r="G42" t="str">
            <v>堀川　正幸</v>
          </cell>
          <cell r="H42" t="str">
            <v>72-8521</v>
          </cell>
          <cell r="I42" t="str">
            <v>090-8684-3229</v>
          </cell>
          <cell r="J42"/>
          <cell r="K42">
            <v>45329</v>
          </cell>
          <cell r="L42"/>
          <cell r="M42" t="str">
            <v>新井小学校</v>
          </cell>
          <cell r="N42" t="str">
            <v>グラウンド</v>
          </cell>
          <cell r="O42">
            <v>500</v>
          </cell>
          <cell r="P42">
            <v>45409</v>
          </cell>
          <cell r="Q42">
            <v>45591</v>
          </cell>
          <cell r="R42" t="str">
            <v>毎週</v>
          </cell>
          <cell r="S42" t="str">
            <v>土</v>
          </cell>
          <cell r="T42">
            <v>0.625</v>
          </cell>
          <cell r="U42">
            <v>0.75</v>
          </cell>
        </row>
        <row r="43">
          <cell r="A43">
            <v>42</v>
          </cell>
          <cell r="B43" t="str">
            <v>減免</v>
          </cell>
          <cell r="C43" t="str">
            <v>NPO法人ワセダクラブ北信越支部チアリーディング妙高</v>
          </cell>
          <cell r="D43" t="str">
            <v>小山内　聡</v>
          </cell>
          <cell r="E43" t="str">
            <v>妙高市上中村451-20</v>
          </cell>
          <cell r="F43" t="str">
            <v>949-2233</v>
          </cell>
          <cell r="G43" t="str">
            <v>清水　美重子</v>
          </cell>
          <cell r="H43"/>
          <cell r="I43" t="str">
            <v>090-2648-3181</v>
          </cell>
          <cell r="J43"/>
          <cell r="K43">
            <v>45330</v>
          </cell>
          <cell r="L43"/>
          <cell r="M43" t="str">
            <v>斐太北小学校</v>
          </cell>
          <cell r="N43" t="str">
            <v>体育館（全面）</v>
          </cell>
          <cell r="O43">
            <v>300</v>
          </cell>
          <cell r="P43">
            <v>45390</v>
          </cell>
          <cell r="Q43">
            <v>45733</v>
          </cell>
          <cell r="R43" t="str">
            <v>毎週</v>
          </cell>
          <cell r="S43" t="str">
            <v>月</v>
          </cell>
          <cell r="T43">
            <v>0.72916666666666596</v>
          </cell>
          <cell r="U43">
            <v>0.874999999999999</v>
          </cell>
        </row>
        <row r="44">
          <cell r="A44">
            <v>43</v>
          </cell>
          <cell r="B44" t="str">
            <v>免除</v>
          </cell>
          <cell r="C44" t="str">
            <v>斐太南ソフトボールチーム</v>
          </cell>
          <cell r="D44" t="str">
            <v>吉田　奏恵</v>
          </cell>
          <cell r="E44" t="str">
            <v>妙高市猪野山297-1</v>
          </cell>
          <cell r="F44" t="str">
            <v>944-0075</v>
          </cell>
          <cell r="G44" t="str">
            <v>吉田　奏恵</v>
          </cell>
          <cell r="H44" t="str">
            <v>72-5109</v>
          </cell>
          <cell r="I44" t="str">
            <v>080-1078-2396</v>
          </cell>
          <cell r="J44"/>
          <cell r="K44">
            <v>45335</v>
          </cell>
          <cell r="L44"/>
          <cell r="M44" t="str">
            <v>総合支援学校</v>
          </cell>
          <cell r="N44" t="str">
            <v>グラウンド</v>
          </cell>
          <cell r="O44">
            <v>500</v>
          </cell>
          <cell r="P44">
            <v>45383</v>
          </cell>
          <cell r="Q44">
            <v>45747</v>
          </cell>
          <cell r="R44" t="str">
            <v>毎週・特定日</v>
          </cell>
          <cell r="S44" t="str">
            <v>土・祝</v>
          </cell>
          <cell r="T44">
            <v>0.54166666666666663</v>
          </cell>
          <cell r="U44">
            <v>0.75</v>
          </cell>
        </row>
        <row r="45">
          <cell r="A45">
            <v>44</v>
          </cell>
          <cell r="B45" t="str">
            <v>免除</v>
          </cell>
          <cell r="C45" t="str">
            <v>斐太南ソフトボールチーム</v>
          </cell>
          <cell r="D45" t="str">
            <v>吉田　奏恵</v>
          </cell>
          <cell r="E45" t="str">
            <v>妙高市猪野山297-1</v>
          </cell>
          <cell r="F45" t="str">
            <v>944-0075</v>
          </cell>
          <cell r="G45" t="str">
            <v>吉田　奏恵</v>
          </cell>
          <cell r="H45" t="str">
            <v>72-5109</v>
          </cell>
          <cell r="I45" t="str">
            <v>080-1078-2396</v>
          </cell>
          <cell r="J45"/>
          <cell r="K45">
            <v>45335</v>
          </cell>
          <cell r="L45"/>
          <cell r="M45" t="str">
            <v>総合支援学校</v>
          </cell>
          <cell r="N45" t="str">
            <v>グラウンド</v>
          </cell>
          <cell r="O45">
            <v>300</v>
          </cell>
          <cell r="P45">
            <v>45383</v>
          </cell>
          <cell r="Q45">
            <v>45747</v>
          </cell>
          <cell r="R45" t="str">
            <v>毎週・特定</v>
          </cell>
          <cell r="S45" t="str">
            <v>日</v>
          </cell>
          <cell r="T45">
            <v>0.54166666666666663</v>
          </cell>
          <cell r="U45">
            <v>0.75</v>
          </cell>
        </row>
        <row r="46">
          <cell r="A46">
            <v>45</v>
          </cell>
          <cell r="B46" t="str">
            <v>免除</v>
          </cell>
          <cell r="C46" t="str">
            <v>ZIPPY</v>
          </cell>
          <cell r="D46" t="str">
            <v>稲川　美和</v>
          </cell>
          <cell r="E46" t="str">
            <v>妙高市大字赤倉469-10</v>
          </cell>
          <cell r="F46" t="str">
            <v>949-2111</v>
          </cell>
          <cell r="G46" t="str">
            <v>稲川　美和</v>
          </cell>
          <cell r="H46" t="str">
            <v>87-3012</v>
          </cell>
          <cell r="I46" t="str">
            <v>090-1653-1871</v>
          </cell>
          <cell r="J46"/>
          <cell r="K46">
            <v>45331</v>
          </cell>
          <cell r="L46"/>
          <cell r="M46" t="str">
            <v>妙高高原中学校</v>
          </cell>
          <cell r="N46" t="str">
            <v>体育館（１面）</v>
          </cell>
          <cell r="O46">
            <v>300</v>
          </cell>
          <cell r="P46">
            <v>45392</v>
          </cell>
          <cell r="Q46">
            <v>45639</v>
          </cell>
          <cell r="R46" t="str">
            <v>毎週</v>
          </cell>
          <cell r="S46" t="str">
            <v>水・金</v>
          </cell>
          <cell r="T46">
            <v>0.8125</v>
          </cell>
          <cell r="U46">
            <v>0.89583333333333304</v>
          </cell>
        </row>
        <row r="47">
          <cell r="A47">
            <v>46</v>
          </cell>
          <cell r="B47" t="str">
            <v>免除</v>
          </cell>
          <cell r="C47" t="str">
            <v>新井南スポーツ少年団</v>
          </cell>
          <cell r="D47" t="str">
            <v>亀井　亨平</v>
          </cell>
          <cell r="E47" t="str">
            <v>妙高市除戸339-8</v>
          </cell>
          <cell r="F47" t="str">
            <v>944-0204</v>
          </cell>
          <cell r="G47" t="str">
            <v>亀井　亨平</v>
          </cell>
          <cell r="H47" t="str">
            <v>75-2057</v>
          </cell>
          <cell r="I47" t="str">
            <v>090-6935-5987</v>
          </cell>
          <cell r="J47"/>
          <cell r="K47">
            <v>45332</v>
          </cell>
          <cell r="L47"/>
          <cell r="M47" t="str">
            <v>新井南小学校</v>
          </cell>
          <cell r="N47" t="str">
            <v>グラウンド</v>
          </cell>
          <cell r="O47">
            <v>500</v>
          </cell>
          <cell r="P47">
            <v>45383</v>
          </cell>
          <cell r="Q47">
            <v>45627</v>
          </cell>
          <cell r="R47" t="str">
            <v>毎週</v>
          </cell>
          <cell r="S47" t="str">
            <v>日</v>
          </cell>
          <cell r="T47">
            <v>0.33333333333333298</v>
          </cell>
          <cell r="U47">
            <v>0.70833333333333304</v>
          </cell>
        </row>
        <row r="48">
          <cell r="A48">
            <v>47</v>
          </cell>
          <cell r="B48" t="str">
            <v>免除</v>
          </cell>
          <cell r="C48" t="str">
            <v>新井南スポーツ少年団</v>
          </cell>
          <cell r="D48" t="str">
            <v>亀井　亨平</v>
          </cell>
          <cell r="E48" t="str">
            <v>妙高市除戸339-8</v>
          </cell>
          <cell r="F48" t="str">
            <v>944-0204</v>
          </cell>
          <cell r="G48" t="str">
            <v>亀井　亨平</v>
          </cell>
          <cell r="H48" t="str">
            <v>75-2057</v>
          </cell>
          <cell r="I48" t="str">
            <v>090-6935-5987</v>
          </cell>
          <cell r="J48"/>
          <cell r="K48">
            <v>45332</v>
          </cell>
          <cell r="L48"/>
          <cell r="M48" t="str">
            <v>新井南小学校</v>
          </cell>
          <cell r="N48" t="str">
            <v>グラウンド</v>
          </cell>
          <cell r="O48">
            <v>500</v>
          </cell>
          <cell r="P48">
            <v>45383</v>
          </cell>
          <cell r="Q48">
            <v>45596</v>
          </cell>
          <cell r="R48" t="str">
            <v>毎週</v>
          </cell>
          <cell r="S48" t="str">
            <v>土</v>
          </cell>
          <cell r="T48">
            <v>0.54166666666666663</v>
          </cell>
          <cell r="U48">
            <v>0.70833333333333304</v>
          </cell>
        </row>
        <row r="49">
          <cell r="A49">
            <v>48</v>
          </cell>
          <cell r="B49" t="str">
            <v>免除</v>
          </cell>
          <cell r="C49" t="str">
            <v>新井南スポーツ少年団</v>
          </cell>
          <cell r="D49" t="str">
            <v>亀井　亨平</v>
          </cell>
          <cell r="E49" t="str">
            <v>妙高市除戸339-8</v>
          </cell>
          <cell r="F49" t="str">
            <v>944-0204</v>
          </cell>
          <cell r="G49" t="str">
            <v>亀井　亨平</v>
          </cell>
          <cell r="H49" t="str">
            <v>75-2057</v>
          </cell>
          <cell r="I49" t="str">
            <v>090-6935-5987</v>
          </cell>
          <cell r="J49"/>
          <cell r="K49">
            <v>45332</v>
          </cell>
          <cell r="L49"/>
          <cell r="M49" t="str">
            <v>新井南小学校</v>
          </cell>
          <cell r="N49" t="str">
            <v>体育館（全面）</v>
          </cell>
          <cell r="O49">
            <v>300</v>
          </cell>
          <cell r="P49">
            <v>45383</v>
          </cell>
          <cell r="Q49">
            <v>45747</v>
          </cell>
          <cell r="R49" t="str">
            <v>毎週</v>
          </cell>
          <cell r="S49" t="str">
            <v>日</v>
          </cell>
          <cell r="T49">
            <v>0.33333333333333331</v>
          </cell>
          <cell r="U49">
            <v>0.70833333333333304</v>
          </cell>
        </row>
        <row r="50">
          <cell r="A50">
            <v>49</v>
          </cell>
          <cell r="B50" t="str">
            <v>免除</v>
          </cell>
          <cell r="C50" t="str">
            <v>新井南スポーツ少年団</v>
          </cell>
          <cell r="D50" t="str">
            <v>亀井　亨平</v>
          </cell>
          <cell r="E50" t="str">
            <v>妙高市除戸339-8</v>
          </cell>
          <cell r="F50" t="str">
            <v>944-0204</v>
          </cell>
          <cell r="G50" t="str">
            <v>亀井　亨平</v>
          </cell>
          <cell r="H50" t="str">
            <v>75-2057</v>
          </cell>
          <cell r="I50" t="str">
            <v>090-6935-5987</v>
          </cell>
          <cell r="J50"/>
          <cell r="K50">
            <v>45332</v>
          </cell>
          <cell r="L50"/>
          <cell r="M50" t="str">
            <v>新井南小学校</v>
          </cell>
          <cell r="N50" t="str">
            <v>体育館（全面）</v>
          </cell>
          <cell r="O50">
            <v>300</v>
          </cell>
          <cell r="P50">
            <v>45383</v>
          </cell>
          <cell r="Q50">
            <v>45596</v>
          </cell>
          <cell r="R50" t="str">
            <v>毎週</v>
          </cell>
          <cell r="S50" t="str">
            <v>火</v>
          </cell>
          <cell r="T50">
            <v>0.75</v>
          </cell>
          <cell r="U50">
            <v>0.875</v>
          </cell>
        </row>
        <row r="51">
          <cell r="A51">
            <v>50</v>
          </cell>
          <cell r="B51" t="str">
            <v>免除</v>
          </cell>
          <cell r="C51" t="str">
            <v>FC　ARAI　2006</v>
          </cell>
          <cell r="D51" t="str">
            <v>丸山　範岳</v>
          </cell>
          <cell r="E51" t="str">
            <v>妙高市柳井田町1-3-6</v>
          </cell>
          <cell r="F51" t="str">
            <v>944-0008</v>
          </cell>
          <cell r="G51" t="str">
            <v>丸山　範岳</v>
          </cell>
          <cell r="H51" t="str">
            <v>72-3858</v>
          </cell>
          <cell r="I51" t="str">
            <v>090-4379-6089</v>
          </cell>
          <cell r="J51"/>
          <cell r="K51">
            <v>45335</v>
          </cell>
          <cell r="L51"/>
          <cell r="M51" t="str">
            <v>新井中学校</v>
          </cell>
          <cell r="N51" t="str">
            <v>体育館（３面）</v>
          </cell>
          <cell r="O51">
            <v>900</v>
          </cell>
          <cell r="P51">
            <v>45386</v>
          </cell>
          <cell r="Q51">
            <v>45743</v>
          </cell>
          <cell r="R51" t="str">
            <v>毎週</v>
          </cell>
          <cell r="S51" t="str">
            <v>木</v>
          </cell>
          <cell r="T51">
            <v>0.83333333333333304</v>
          </cell>
          <cell r="U51">
            <v>0.91666666666666596</v>
          </cell>
        </row>
        <row r="52">
          <cell r="A52">
            <v>51</v>
          </cell>
          <cell r="B52" t="str">
            <v>免除</v>
          </cell>
          <cell r="C52" t="str">
            <v>ジュニアバスケットボールクラブ　新井イーグルス</v>
          </cell>
          <cell r="D52" t="str">
            <v>宮下　清吉</v>
          </cell>
          <cell r="E52" t="str">
            <v>妙高市小出雲１-5-22</v>
          </cell>
          <cell r="F52" t="str">
            <v>944-0032</v>
          </cell>
          <cell r="G52" t="str">
            <v>宮下　清吉</v>
          </cell>
          <cell r="H52" t="str">
            <v>72-1649</v>
          </cell>
          <cell r="I52" t="str">
            <v>090-3239-8480</v>
          </cell>
          <cell r="J52"/>
          <cell r="K52">
            <v>45331</v>
          </cell>
          <cell r="L52"/>
          <cell r="M52" t="str">
            <v>新井小学校</v>
          </cell>
          <cell r="N52" t="str">
            <v>体育館（全面）</v>
          </cell>
          <cell r="O52">
            <v>600</v>
          </cell>
          <cell r="P52">
            <v>45388</v>
          </cell>
          <cell r="Q52">
            <v>45745</v>
          </cell>
          <cell r="R52" t="str">
            <v>毎週</v>
          </cell>
          <cell r="S52" t="str">
            <v>土</v>
          </cell>
          <cell r="T52">
            <v>0.39583333333333331</v>
          </cell>
          <cell r="U52">
            <v>0.67708333333333337</v>
          </cell>
        </row>
        <row r="53">
          <cell r="A53">
            <v>52</v>
          </cell>
          <cell r="B53" t="str">
            <v>免除</v>
          </cell>
          <cell r="C53" t="str">
            <v>ジュニアバスケットボールクラブ　新井イーグルス</v>
          </cell>
          <cell r="D53" t="str">
            <v>宮下　清吉</v>
          </cell>
          <cell r="E53" t="str">
            <v>妙高市小出雲１-5-22</v>
          </cell>
          <cell r="F53" t="str">
            <v>944-0032</v>
          </cell>
          <cell r="G53" t="str">
            <v>宮下　清吉</v>
          </cell>
          <cell r="H53" t="str">
            <v>72-1649</v>
          </cell>
          <cell r="I53" t="str">
            <v>090-3239-8480</v>
          </cell>
          <cell r="J53"/>
          <cell r="K53">
            <v>45331</v>
          </cell>
          <cell r="L53"/>
          <cell r="M53" t="str">
            <v>新井小学校</v>
          </cell>
          <cell r="N53" t="str">
            <v>体育館（全面）</v>
          </cell>
          <cell r="O53">
            <v>600</v>
          </cell>
          <cell r="P53">
            <v>45389</v>
          </cell>
          <cell r="Q53">
            <v>45746</v>
          </cell>
          <cell r="R53" t="str">
            <v>毎週</v>
          </cell>
          <cell r="S53" t="str">
            <v>日</v>
          </cell>
          <cell r="T53">
            <v>0.39583333333333298</v>
          </cell>
          <cell r="U53">
            <v>0.52083333333333304</v>
          </cell>
        </row>
        <row r="54">
          <cell r="A54">
            <v>53</v>
          </cell>
          <cell r="B54" t="str">
            <v>免除</v>
          </cell>
          <cell r="C54" t="str">
            <v>ジュニアバスケットボールクラブ　新井イーグルス</v>
          </cell>
          <cell r="D54" t="str">
            <v>宮下　清吉</v>
          </cell>
          <cell r="E54" t="str">
            <v>妙高市小出雲１-5-22</v>
          </cell>
          <cell r="F54" t="str">
            <v>944-0032</v>
          </cell>
          <cell r="G54" t="str">
            <v>宮下　清吉</v>
          </cell>
          <cell r="H54" t="str">
            <v>72-1649</v>
          </cell>
          <cell r="I54" t="str">
            <v>090-3239-8480</v>
          </cell>
          <cell r="J54"/>
          <cell r="K54">
            <v>45331</v>
          </cell>
          <cell r="L54"/>
          <cell r="M54" t="str">
            <v>新井中央小学校</v>
          </cell>
          <cell r="N54" t="str">
            <v>体育館（全面）</v>
          </cell>
          <cell r="O54">
            <v>600</v>
          </cell>
          <cell r="P54">
            <v>45392</v>
          </cell>
          <cell r="Q54">
            <v>45742</v>
          </cell>
          <cell r="R54" t="str">
            <v>毎週</v>
          </cell>
          <cell r="S54" t="str">
            <v>水</v>
          </cell>
          <cell r="T54">
            <v>0.78125</v>
          </cell>
          <cell r="U54">
            <v>0.88541666666666663</v>
          </cell>
        </row>
        <row r="55">
          <cell r="A55">
            <v>54</v>
          </cell>
          <cell r="B55" t="str">
            <v>免除</v>
          </cell>
          <cell r="C55" t="str">
            <v>新井小学校白山町第2ＰＴＡ</v>
          </cell>
          <cell r="D55" t="str">
            <v>松澤悟志</v>
          </cell>
          <cell r="E55" t="str">
            <v>妙高市白山町2-9-31-102号室</v>
          </cell>
          <cell r="F55" t="str">
            <v>944-0047</v>
          </cell>
          <cell r="G55" t="str">
            <v>松澤　悟志</v>
          </cell>
          <cell r="H55" t="str">
            <v>090-1868-0900</v>
          </cell>
          <cell r="I55"/>
          <cell r="J55"/>
          <cell r="K55">
            <v>45335</v>
          </cell>
          <cell r="L55"/>
          <cell r="M55" t="str">
            <v>新井中学校</v>
          </cell>
          <cell r="N55" t="str">
            <v>体育館（３面）</v>
          </cell>
          <cell r="O55">
            <v>900</v>
          </cell>
          <cell r="P55">
            <v>45388</v>
          </cell>
          <cell r="Q55">
            <v>45747</v>
          </cell>
          <cell r="R55" t="str">
            <v>毎週</v>
          </cell>
          <cell r="S55" t="str">
            <v>土</v>
          </cell>
          <cell r="T55">
            <v>0.75</v>
          </cell>
          <cell r="U55">
            <v>0.874999999999999</v>
          </cell>
        </row>
        <row r="56">
          <cell r="A56">
            <v>55</v>
          </cell>
          <cell r="B56" t="str">
            <v>免除</v>
          </cell>
          <cell r="C56" t="str">
            <v>新井小学校白山町第2ＰＴＡ</v>
          </cell>
          <cell r="D56" t="str">
            <v>松澤悟志</v>
          </cell>
          <cell r="E56" t="str">
            <v>妙高市白山町2-9-31-103号室</v>
          </cell>
          <cell r="F56" t="str">
            <v>944-0047</v>
          </cell>
          <cell r="G56" t="str">
            <v>松澤　悟志</v>
          </cell>
          <cell r="H56" t="str">
            <v>090-1868-0900</v>
          </cell>
          <cell r="I56"/>
          <cell r="J56"/>
          <cell r="K56">
            <v>45335</v>
          </cell>
          <cell r="L56"/>
          <cell r="M56" t="str">
            <v>新井中学校</v>
          </cell>
          <cell r="N56" t="str">
            <v>体育館（１面）</v>
          </cell>
          <cell r="O56">
            <v>300</v>
          </cell>
          <cell r="P56">
            <v>45383</v>
          </cell>
          <cell r="Q56">
            <v>45502</v>
          </cell>
          <cell r="R56" t="str">
            <v>毎週</v>
          </cell>
          <cell r="S56" t="str">
            <v>月</v>
          </cell>
          <cell r="T56">
            <v>0.77083333333333304</v>
          </cell>
          <cell r="U56">
            <v>0.874999999999999</v>
          </cell>
        </row>
        <row r="57">
          <cell r="A57">
            <v>56</v>
          </cell>
          <cell r="B57" t="str">
            <v>免除</v>
          </cell>
          <cell r="C57" t="str">
            <v>斐太北パパギャルソフトバレーボール</v>
          </cell>
          <cell r="D57" t="str">
            <v>大口　達也</v>
          </cell>
          <cell r="E57" t="str">
            <v>妙高市大字雪森652-15</v>
          </cell>
          <cell r="F57" t="str">
            <v>944-0098</v>
          </cell>
          <cell r="G57" t="str">
            <v>大口　達也</v>
          </cell>
          <cell r="H57" t="str">
            <v>77-4193</v>
          </cell>
          <cell r="I57" t="str">
            <v>090-5415-1972</v>
          </cell>
          <cell r="J57"/>
          <cell r="K57">
            <v>45335</v>
          </cell>
          <cell r="L57"/>
          <cell r="M57" t="str">
            <v>斐太北小学校</v>
          </cell>
          <cell r="N57" t="str">
            <v>体育館（１面）</v>
          </cell>
          <cell r="O57">
            <v>300</v>
          </cell>
          <cell r="P57">
            <v>45383</v>
          </cell>
          <cell r="Q57">
            <v>45747</v>
          </cell>
          <cell r="R57" t="str">
            <v>毎週</v>
          </cell>
          <cell r="S57" t="str">
            <v>木</v>
          </cell>
          <cell r="T57">
            <v>0.79166666666666663</v>
          </cell>
          <cell r="U57">
            <v>0.875</v>
          </cell>
        </row>
        <row r="58">
          <cell r="A58">
            <v>57</v>
          </cell>
          <cell r="B58" t="str">
            <v>免除</v>
          </cell>
          <cell r="C58" t="str">
            <v>斐太北パパギャルソフトバレーボール</v>
          </cell>
          <cell r="D58" t="str">
            <v>大口　達也</v>
          </cell>
          <cell r="E58" t="str">
            <v>妙高市大字雪森652-15</v>
          </cell>
          <cell r="F58" t="str">
            <v>944-0098</v>
          </cell>
          <cell r="G58" t="str">
            <v>大口　達也</v>
          </cell>
          <cell r="H58" t="str">
            <v>77-4193</v>
          </cell>
          <cell r="I58" t="str">
            <v>090-5415-1972</v>
          </cell>
          <cell r="J58"/>
          <cell r="K58">
            <v>45335</v>
          </cell>
          <cell r="L58"/>
          <cell r="M58" t="str">
            <v>斐太北小学校</v>
          </cell>
          <cell r="N58" t="str">
            <v>体育館（１面）</v>
          </cell>
          <cell r="O58">
            <v>300</v>
          </cell>
          <cell r="P58">
            <v>45383</v>
          </cell>
          <cell r="Q58">
            <v>45747</v>
          </cell>
          <cell r="R58" t="str">
            <v>毎週</v>
          </cell>
          <cell r="S58" t="str">
            <v>土</v>
          </cell>
          <cell r="T58">
            <v>0.58333333333333337</v>
          </cell>
          <cell r="U58">
            <v>0.70833333333333337</v>
          </cell>
        </row>
        <row r="59">
          <cell r="A59">
            <v>58</v>
          </cell>
          <cell r="B59" t="str">
            <v>免除</v>
          </cell>
          <cell r="C59" t="str">
            <v>斐太北パパギャルソフトバレーボール</v>
          </cell>
          <cell r="D59" t="str">
            <v>大口　達也</v>
          </cell>
          <cell r="E59" t="str">
            <v>妙高市大字雪森652-15</v>
          </cell>
          <cell r="F59" t="str">
            <v>944-0098</v>
          </cell>
          <cell r="G59" t="str">
            <v>大口　達也</v>
          </cell>
          <cell r="H59" t="str">
            <v>77-4193</v>
          </cell>
          <cell r="I59" t="str">
            <v>090-5415-1972</v>
          </cell>
          <cell r="J59"/>
          <cell r="K59">
            <v>45335</v>
          </cell>
          <cell r="L59"/>
          <cell r="M59" t="str">
            <v>斐太北小学校</v>
          </cell>
          <cell r="N59" t="str">
            <v>体育館（１面）</v>
          </cell>
          <cell r="O59">
            <v>300</v>
          </cell>
          <cell r="P59">
            <v>45383</v>
          </cell>
          <cell r="Q59">
            <v>45747</v>
          </cell>
          <cell r="R59" t="str">
            <v>毎週</v>
          </cell>
          <cell r="S59" t="str">
            <v>日</v>
          </cell>
          <cell r="T59">
            <v>0.375</v>
          </cell>
          <cell r="U59">
            <v>0.5</v>
          </cell>
        </row>
        <row r="60">
          <cell r="A60">
            <v>59</v>
          </cell>
          <cell r="B60" t="str">
            <v>免除</v>
          </cell>
          <cell r="C60" t="str">
            <v>さつきクラブ</v>
          </cell>
          <cell r="D60" t="str">
            <v>丸山　厚子</v>
          </cell>
          <cell r="E60" t="str">
            <v>妙高市白山町1-6-16</v>
          </cell>
          <cell r="F60" t="str">
            <v>944-0047</v>
          </cell>
          <cell r="G60" t="str">
            <v>丸山　厚子</v>
          </cell>
          <cell r="H60" t="str">
            <v>72-2549</v>
          </cell>
          <cell r="I60" t="str">
            <v>090-4097-7575</v>
          </cell>
          <cell r="J60" t="str">
            <v>78-7078
よつばこども園</v>
          </cell>
          <cell r="K60">
            <v>45335</v>
          </cell>
          <cell r="L60"/>
          <cell r="M60" t="str">
            <v>新井中学校</v>
          </cell>
          <cell r="N60" t="str">
            <v>体育館（１面）</v>
          </cell>
          <cell r="O60">
            <v>300</v>
          </cell>
          <cell r="P60">
            <v>45017</v>
          </cell>
          <cell r="Q60">
            <v>45382</v>
          </cell>
          <cell r="R60" t="str">
            <v>毎週</v>
          </cell>
          <cell r="S60" t="str">
            <v>水</v>
          </cell>
          <cell r="T60">
            <v>0.8125</v>
          </cell>
          <cell r="U60">
            <v>0.91666666666666596</v>
          </cell>
        </row>
        <row r="61">
          <cell r="A61">
            <v>60</v>
          </cell>
          <cell r="B61" t="str">
            <v>免除</v>
          </cell>
          <cell r="C61" t="str">
            <v>石塚・大崎ソフトバレー</v>
          </cell>
          <cell r="D61" t="str">
            <v>長崎　貴宏</v>
          </cell>
          <cell r="E61" t="str">
            <v>妙高市大崎町1-11</v>
          </cell>
          <cell r="F61" t="str">
            <v>944-0006</v>
          </cell>
          <cell r="G61" t="str">
            <v>長崎　貴宏</v>
          </cell>
          <cell r="H61" t="str">
            <v>72-2785</v>
          </cell>
          <cell r="I61" t="str">
            <v>090-4702-9381</v>
          </cell>
          <cell r="J61" t="str">
            <v>taka.1144-@docomo.ne.jp</v>
          </cell>
          <cell r="K61">
            <v>45327</v>
          </cell>
          <cell r="L61"/>
          <cell r="M61" t="str">
            <v>新井中央小学校</v>
          </cell>
          <cell r="N61" t="str">
            <v>体育館（全面）</v>
          </cell>
          <cell r="O61">
            <v>300</v>
          </cell>
          <cell r="P61">
            <v>45388</v>
          </cell>
          <cell r="Q61">
            <v>45731</v>
          </cell>
          <cell r="R61" t="str">
            <v>毎週</v>
          </cell>
          <cell r="S61" t="str">
            <v>土</v>
          </cell>
          <cell r="T61">
            <v>0.375</v>
          </cell>
          <cell r="U61">
            <v>0.5</v>
          </cell>
        </row>
        <row r="62">
          <cell r="A62">
            <v>61</v>
          </cell>
          <cell r="B62" t="str">
            <v>免除</v>
          </cell>
          <cell r="C62" t="str">
            <v>美守・関川町・諏訪町・石塚町</v>
          </cell>
          <cell r="D62" t="str">
            <v>若山　宏</v>
          </cell>
          <cell r="E62" t="str">
            <v>妙高市美守3-17-10</v>
          </cell>
          <cell r="F62" t="str">
            <v>944-0016</v>
          </cell>
          <cell r="G62" t="str">
            <v>若山　宏</v>
          </cell>
          <cell r="H62" t="str">
            <v>72-9366</v>
          </cell>
          <cell r="I62" t="str">
            <v>090-5523-1687</v>
          </cell>
          <cell r="J62"/>
          <cell r="K62">
            <v>45335</v>
          </cell>
          <cell r="L62"/>
          <cell r="M62" t="str">
            <v>新井中央小学校</v>
          </cell>
          <cell r="N62" t="str">
            <v>体育館（全面）</v>
          </cell>
          <cell r="O62">
            <v>600</v>
          </cell>
          <cell r="P62">
            <v>45564</v>
          </cell>
          <cell r="Q62">
            <v>45592</v>
          </cell>
          <cell r="R62" t="str">
            <v>特定日</v>
          </cell>
          <cell r="S62" t="str">
            <v>日</v>
          </cell>
          <cell r="T62">
            <v>0.33333333333333331</v>
          </cell>
          <cell r="U62">
            <v>0.6875</v>
          </cell>
        </row>
        <row r="63">
          <cell r="A63">
            <v>62</v>
          </cell>
          <cell r="B63" t="str">
            <v>免除</v>
          </cell>
          <cell r="C63" t="str">
            <v>NPOスポーツクラブあらい　ジュニアサッカークラブ</v>
          </cell>
          <cell r="D63" t="str">
            <v>佐藤　康暢</v>
          </cell>
          <cell r="E63" t="str">
            <v>妙高市小出雲3丁目13-16</v>
          </cell>
          <cell r="F63" t="str">
            <v>944-0032</v>
          </cell>
          <cell r="G63" t="str">
            <v>佐藤　康暢</v>
          </cell>
          <cell r="H63" t="str">
            <v>72-6839</v>
          </cell>
          <cell r="I63" t="str">
            <v>090-2883-4982</v>
          </cell>
          <cell r="J63"/>
          <cell r="K63">
            <v>45337</v>
          </cell>
          <cell r="L63"/>
          <cell r="M63" t="str">
            <v>新井中央小学校</v>
          </cell>
          <cell r="N63" t="str">
            <v>体育館（全面）</v>
          </cell>
          <cell r="O63">
            <v>600</v>
          </cell>
          <cell r="P63">
            <v>45391</v>
          </cell>
          <cell r="Q63">
            <v>45727</v>
          </cell>
          <cell r="R63" t="str">
            <v>毎週</v>
          </cell>
          <cell r="S63" t="str">
            <v>火</v>
          </cell>
          <cell r="T63">
            <v>0.79166666666666596</v>
          </cell>
          <cell r="U63">
            <v>0.874999999999999</v>
          </cell>
        </row>
        <row r="64">
          <cell r="A64">
            <v>63</v>
          </cell>
          <cell r="B64" t="str">
            <v>免除</v>
          </cell>
          <cell r="C64" t="str">
            <v>NPOスポーツクラブあらい　ジュニアサッカークラブ</v>
          </cell>
          <cell r="D64" t="str">
            <v>佐藤　康暢</v>
          </cell>
          <cell r="E64" t="str">
            <v>妙高市小出雲3丁目13-16</v>
          </cell>
          <cell r="F64" t="str">
            <v>944-0032</v>
          </cell>
          <cell r="G64" t="str">
            <v>佐藤　康暢</v>
          </cell>
          <cell r="H64" t="str">
            <v>72-6839</v>
          </cell>
          <cell r="I64" t="str">
            <v>090-2883-4982</v>
          </cell>
          <cell r="J64"/>
          <cell r="K64">
            <v>45337</v>
          </cell>
          <cell r="L64"/>
          <cell r="M64" t="str">
            <v>新井中央小学校</v>
          </cell>
          <cell r="N64" t="str">
            <v>グラウンド</v>
          </cell>
          <cell r="O64">
            <v>500</v>
          </cell>
          <cell r="P64">
            <v>45395</v>
          </cell>
          <cell r="Q64">
            <v>45626</v>
          </cell>
          <cell r="R64" t="str">
            <v>毎週</v>
          </cell>
          <cell r="S64" t="str">
            <v>土</v>
          </cell>
          <cell r="T64">
            <v>0.54166666666666596</v>
          </cell>
          <cell r="U64">
            <v>0.70833333333333304</v>
          </cell>
        </row>
        <row r="65">
          <cell r="A65">
            <v>64</v>
          </cell>
          <cell r="B65" t="str">
            <v>免除</v>
          </cell>
          <cell r="C65" t="str">
            <v>妙高サッカー協会</v>
          </cell>
          <cell r="D65" t="str">
            <v>佐藤　康暢</v>
          </cell>
          <cell r="E65" t="str">
            <v>妙高市小出雲3丁目13-16</v>
          </cell>
          <cell r="F65" t="str">
            <v>944-0032</v>
          </cell>
          <cell r="G65" t="str">
            <v>佐藤　康暢</v>
          </cell>
          <cell r="H65" t="str">
            <v>72-6839</v>
          </cell>
          <cell r="I65" t="str">
            <v>090-2883-4982</v>
          </cell>
          <cell r="J65"/>
          <cell r="K65">
            <v>45337</v>
          </cell>
          <cell r="L65"/>
          <cell r="M65" t="str">
            <v>新井中央小学校</v>
          </cell>
          <cell r="N65" t="str">
            <v>体育館（全面）</v>
          </cell>
          <cell r="O65">
            <v>600</v>
          </cell>
          <cell r="P65">
            <v>45395</v>
          </cell>
          <cell r="Q65">
            <v>45731</v>
          </cell>
          <cell r="R65" t="str">
            <v>毎週</v>
          </cell>
          <cell r="S65" t="str">
            <v>土</v>
          </cell>
          <cell r="T65">
            <v>0.54166666666666596</v>
          </cell>
          <cell r="U65">
            <v>0.70833333333333304</v>
          </cell>
        </row>
        <row r="66">
          <cell r="A66">
            <v>65</v>
          </cell>
          <cell r="B66" t="str">
            <v>免除</v>
          </cell>
          <cell r="C66" t="str">
            <v>NPOスポーツクラブあらい　ジュニアユースサッカークラブ</v>
          </cell>
          <cell r="D66" t="str">
            <v>佐藤　康暢</v>
          </cell>
          <cell r="E66" t="str">
            <v>妙高市小出雲3丁目13-16</v>
          </cell>
          <cell r="F66" t="str">
            <v>944-0032</v>
          </cell>
          <cell r="G66" t="str">
            <v>佐藤　康暢</v>
          </cell>
          <cell r="H66" t="str">
            <v>72-6839</v>
          </cell>
          <cell r="I66" t="str">
            <v>090-2883-4982</v>
          </cell>
          <cell r="J66"/>
          <cell r="K66">
            <v>45337</v>
          </cell>
          <cell r="L66"/>
          <cell r="M66" t="str">
            <v>新井中学校</v>
          </cell>
          <cell r="N66" t="str">
            <v>体育館（３面）</v>
          </cell>
          <cell r="O66">
            <v>900</v>
          </cell>
          <cell r="P66">
            <v>45384</v>
          </cell>
          <cell r="Q66">
            <v>45741</v>
          </cell>
          <cell r="R66" t="str">
            <v>毎週</v>
          </cell>
          <cell r="S66" t="str">
            <v>火</v>
          </cell>
          <cell r="T66">
            <v>0.8125</v>
          </cell>
          <cell r="U66">
            <v>0.89583333333333304</v>
          </cell>
        </row>
        <row r="67">
          <cell r="A67">
            <v>66</v>
          </cell>
          <cell r="B67" t="str">
            <v>免除</v>
          </cell>
          <cell r="C67" t="str">
            <v>東雲町</v>
          </cell>
          <cell r="D67" t="str">
            <v>野口　敦</v>
          </cell>
          <cell r="E67" t="str">
            <v>妙高市朝日町1-6-16</v>
          </cell>
          <cell r="F67" t="str">
            <v>944-0043</v>
          </cell>
          <cell r="G67" t="str">
            <v>野口　敦</v>
          </cell>
          <cell r="H67" t="str">
            <v>72-5627</v>
          </cell>
          <cell r="I67" t="str">
            <v>090-1993-6907</v>
          </cell>
          <cell r="J67"/>
          <cell r="K67">
            <v>45338</v>
          </cell>
          <cell r="L67"/>
          <cell r="M67" t="str">
            <v>新井中央小学校</v>
          </cell>
          <cell r="N67" t="str">
            <v>体育館（１面）</v>
          </cell>
          <cell r="O67">
            <v>300</v>
          </cell>
          <cell r="P67">
            <v>45424</v>
          </cell>
          <cell r="Q67">
            <v>45480</v>
          </cell>
          <cell r="R67" t="str">
            <v>毎週</v>
          </cell>
          <cell r="S67" t="str">
            <v>日</v>
          </cell>
          <cell r="T67">
            <v>0.39583333333333298</v>
          </cell>
          <cell r="U67">
            <v>0.5</v>
          </cell>
        </row>
        <row r="68">
          <cell r="A68">
            <v>67</v>
          </cell>
          <cell r="B68" t="str">
            <v>免除</v>
          </cell>
          <cell r="C68" t="str">
            <v>新井JＳＣ（サッカークラブ）</v>
          </cell>
          <cell r="D68" t="str">
            <v>佐藤　康暢</v>
          </cell>
          <cell r="E68" t="str">
            <v>妙高市小出雲3丁目13-16</v>
          </cell>
          <cell r="F68" t="str">
            <v>944-0032</v>
          </cell>
          <cell r="G68" t="str">
            <v>佐藤　康暢</v>
          </cell>
          <cell r="H68" t="str">
            <v>72-6839</v>
          </cell>
          <cell r="I68" t="str">
            <v>090-2883-4982</v>
          </cell>
          <cell r="J68"/>
          <cell r="K68">
            <v>45337</v>
          </cell>
          <cell r="L68"/>
          <cell r="M68" t="str">
            <v>新井小学校</v>
          </cell>
          <cell r="N68" t="str">
            <v>体育館（１面）</v>
          </cell>
          <cell r="O68">
            <v>600</v>
          </cell>
          <cell r="P68">
            <v>45392</v>
          </cell>
          <cell r="Q68">
            <v>45728</v>
          </cell>
          <cell r="R68" t="str">
            <v>毎週</v>
          </cell>
          <cell r="S68" t="str">
            <v>水</v>
          </cell>
          <cell r="T68">
            <v>0.79166666666666596</v>
          </cell>
          <cell r="U68">
            <v>0.874999999999999</v>
          </cell>
        </row>
        <row r="69">
          <cell r="A69">
            <v>68</v>
          </cell>
          <cell r="B69" t="str">
            <v>免除</v>
          </cell>
          <cell r="C69" t="str">
            <v>フットボールクラブ新井</v>
          </cell>
          <cell r="D69" t="str">
            <v>佐藤　康暢</v>
          </cell>
          <cell r="E69" t="str">
            <v>妙高市小出雲3丁目13-16</v>
          </cell>
          <cell r="F69" t="str">
            <v>944-0032</v>
          </cell>
          <cell r="G69" t="str">
            <v>佐藤　康暢</v>
          </cell>
          <cell r="H69" t="str">
            <v>72-6839</v>
          </cell>
          <cell r="I69" t="str">
            <v>090-2883-4982</v>
          </cell>
          <cell r="J69"/>
          <cell r="K69">
            <v>45337</v>
          </cell>
          <cell r="L69"/>
          <cell r="M69" t="str">
            <v>新井小学校</v>
          </cell>
          <cell r="N69" t="str">
            <v>体育館（１面）</v>
          </cell>
          <cell r="O69">
            <v>600</v>
          </cell>
          <cell r="P69">
            <v>45394</v>
          </cell>
          <cell r="Q69">
            <v>45730</v>
          </cell>
          <cell r="R69" t="str">
            <v>毎週</v>
          </cell>
          <cell r="S69" t="str">
            <v>金</v>
          </cell>
          <cell r="T69">
            <v>0.79166666666666596</v>
          </cell>
          <cell r="U69">
            <v>0.874999999999999</v>
          </cell>
        </row>
        <row r="70">
          <cell r="A70">
            <v>69</v>
          </cell>
          <cell r="B70" t="str">
            <v>免除</v>
          </cell>
          <cell r="C70" t="str">
            <v>学校町体育協会</v>
          </cell>
          <cell r="D70" t="str">
            <v>米持　和人</v>
          </cell>
          <cell r="E70" t="str">
            <v>妙高市学校町18-25</v>
          </cell>
          <cell r="F70" t="str">
            <v>944-0037</v>
          </cell>
          <cell r="G70" t="str">
            <v>米持　和人</v>
          </cell>
          <cell r="H70"/>
          <cell r="I70" t="str">
            <v>080-2077-6568</v>
          </cell>
          <cell r="J70"/>
          <cell r="K70">
            <v>45338</v>
          </cell>
          <cell r="L70"/>
          <cell r="M70" t="str">
            <v>新井小学校</v>
          </cell>
          <cell r="N70" t="str">
            <v>体育館（１面）</v>
          </cell>
          <cell r="O70">
            <v>300</v>
          </cell>
          <cell r="P70">
            <v>45402</v>
          </cell>
          <cell r="Q70">
            <v>45731</v>
          </cell>
          <cell r="R70" t="str">
            <v>毎週</v>
          </cell>
          <cell r="S70" t="str">
            <v>土</v>
          </cell>
          <cell r="T70">
            <v>0.79166666666666596</v>
          </cell>
          <cell r="U70">
            <v>0.85416666666666663</v>
          </cell>
        </row>
        <row r="71">
          <cell r="A71">
            <v>70</v>
          </cell>
          <cell r="B71" t="str">
            <v>免除</v>
          </cell>
          <cell r="C71" t="str">
            <v>和田ギャルズ</v>
          </cell>
          <cell r="D71" t="str">
            <v>宮腰　匠</v>
          </cell>
          <cell r="E71" t="str">
            <v>妙高市月岡1-17-70</v>
          </cell>
          <cell r="F71" t="str">
            <v>944-0003</v>
          </cell>
          <cell r="G71" t="str">
            <v>宮腰　匠</v>
          </cell>
          <cell r="H71" t="str">
            <v>090-2162-5972</v>
          </cell>
          <cell r="I71"/>
          <cell r="J71"/>
          <cell r="K71">
            <v>45338</v>
          </cell>
          <cell r="L71"/>
          <cell r="M71" t="str">
            <v>新井北小学校</v>
          </cell>
          <cell r="N71" t="str">
            <v>体育館（全面）</v>
          </cell>
          <cell r="O71">
            <v>600</v>
          </cell>
          <cell r="P71">
            <v>45389</v>
          </cell>
          <cell r="Q71">
            <v>45746</v>
          </cell>
          <cell r="R71" t="str">
            <v>毎週</v>
          </cell>
          <cell r="S71" t="str">
            <v>日</v>
          </cell>
          <cell r="T71">
            <v>0.5</v>
          </cell>
          <cell r="U71">
            <v>0.75</v>
          </cell>
        </row>
        <row r="72">
          <cell r="A72">
            <v>71</v>
          </cell>
          <cell r="B72" t="str">
            <v>免除</v>
          </cell>
          <cell r="C72" t="str">
            <v>和田ギャルズ</v>
          </cell>
          <cell r="D72" t="str">
            <v>宮腰　匠</v>
          </cell>
          <cell r="E72" t="str">
            <v>妙高市月岡1-17-70</v>
          </cell>
          <cell r="F72" t="str">
            <v>944-0003</v>
          </cell>
          <cell r="G72" t="str">
            <v>宮腰　匠</v>
          </cell>
          <cell r="H72" t="str">
            <v>090-2162-5972</v>
          </cell>
          <cell r="I72"/>
          <cell r="J72"/>
          <cell r="K72">
            <v>45338</v>
          </cell>
          <cell r="L72"/>
          <cell r="M72" t="str">
            <v>新井北小学校</v>
          </cell>
          <cell r="N72" t="str">
            <v>体育館（全面）</v>
          </cell>
          <cell r="O72">
            <v>600</v>
          </cell>
          <cell r="P72">
            <v>45388</v>
          </cell>
          <cell r="Q72">
            <v>45745</v>
          </cell>
          <cell r="R72" t="str">
            <v>毎週</v>
          </cell>
          <cell r="S72" t="str">
            <v>土</v>
          </cell>
          <cell r="T72">
            <v>0.5</v>
          </cell>
          <cell r="U72">
            <v>0.75</v>
          </cell>
        </row>
        <row r="73">
          <cell r="A73">
            <v>72</v>
          </cell>
          <cell r="B73" t="str">
            <v>免除</v>
          </cell>
          <cell r="C73" t="str">
            <v>the　WONDER</v>
          </cell>
          <cell r="D73" t="str">
            <v>高橋　篤史</v>
          </cell>
          <cell r="E73" t="str">
            <v>妙高市上百々2丁目15-17</v>
          </cell>
          <cell r="F73" t="str">
            <v>944-0001</v>
          </cell>
          <cell r="G73" t="str">
            <v>高橋　篤史</v>
          </cell>
          <cell r="H73" t="str">
            <v>050-5359-9659</v>
          </cell>
          <cell r="I73" t="str">
            <v>090-2653-0159</v>
          </cell>
          <cell r="J73"/>
          <cell r="K73">
            <v>45338</v>
          </cell>
          <cell r="L73"/>
          <cell r="M73" t="str">
            <v>新井北小学校</v>
          </cell>
          <cell r="N73" t="str">
            <v>体育館（全面）</v>
          </cell>
          <cell r="O73">
            <v>600</v>
          </cell>
          <cell r="P73">
            <v>45390</v>
          </cell>
          <cell r="Q73">
            <v>45747</v>
          </cell>
          <cell r="R73" t="str">
            <v>毎週</v>
          </cell>
          <cell r="S73" t="str">
            <v>月</v>
          </cell>
          <cell r="T73">
            <v>0.79166666666666596</v>
          </cell>
          <cell r="U73">
            <v>0.91666666666666596</v>
          </cell>
        </row>
        <row r="74">
          <cell r="A74">
            <v>73</v>
          </cell>
          <cell r="B74" t="str">
            <v>免除</v>
          </cell>
          <cell r="C74" t="str">
            <v>the　WONDER</v>
          </cell>
          <cell r="D74" t="str">
            <v>高橋　篤史</v>
          </cell>
          <cell r="E74" t="str">
            <v>妙高市上百々2丁目15-17</v>
          </cell>
          <cell r="F74" t="str">
            <v>944-0001</v>
          </cell>
          <cell r="G74" t="str">
            <v>高橋　篤史</v>
          </cell>
          <cell r="H74" t="str">
            <v>050-5359-9659</v>
          </cell>
          <cell r="I74" t="str">
            <v>090-2653-0159</v>
          </cell>
          <cell r="J74"/>
          <cell r="K74">
            <v>45338</v>
          </cell>
          <cell r="L74"/>
          <cell r="M74" t="str">
            <v>新井北小学校</v>
          </cell>
          <cell r="N74" t="str">
            <v>体育館（全面）</v>
          </cell>
          <cell r="O74">
            <v>600</v>
          </cell>
          <cell r="P74">
            <v>45393</v>
          </cell>
          <cell r="Q74">
            <v>45378</v>
          </cell>
          <cell r="R74" t="str">
            <v>毎週</v>
          </cell>
          <cell r="S74" t="str">
            <v>木</v>
          </cell>
          <cell r="T74">
            <v>0.79166666666666596</v>
          </cell>
          <cell r="U74">
            <v>0.91666666666666596</v>
          </cell>
        </row>
        <row r="75">
          <cell r="A75">
            <v>74</v>
          </cell>
          <cell r="B75" t="str">
            <v>免除</v>
          </cell>
          <cell r="C75" t="str">
            <v>諏訪町町内会</v>
          </cell>
          <cell r="D75" t="str">
            <v>渡部　雅一</v>
          </cell>
          <cell r="E75" t="str">
            <v>妙高市諏訪町1-3-9</v>
          </cell>
          <cell r="F75" t="str">
            <v>944-0018</v>
          </cell>
          <cell r="G75" t="str">
            <v>渡部　雅一</v>
          </cell>
          <cell r="H75" t="str">
            <v>72-7989</v>
          </cell>
          <cell r="I75" t="str">
            <v>090-4387-6660</v>
          </cell>
          <cell r="J75"/>
          <cell r="K75">
            <v>45341</v>
          </cell>
          <cell r="L75"/>
          <cell r="M75" t="str">
            <v>新井中央小学校</v>
          </cell>
          <cell r="N75" t="str">
            <v>体育館（全面）</v>
          </cell>
          <cell r="O75">
            <v>600</v>
          </cell>
          <cell r="P75">
            <v>45585</v>
          </cell>
          <cell r="Q75">
            <v>45585</v>
          </cell>
          <cell r="R75" t="str">
            <v>特定日</v>
          </cell>
          <cell r="S75" t="str">
            <v>日</v>
          </cell>
          <cell r="T75">
            <v>0.35416666666666669</v>
          </cell>
          <cell r="U75">
            <v>0.5</v>
          </cell>
        </row>
        <row r="76">
          <cell r="A76">
            <v>75</v>
          </cell>
          <cell r="B76" t="str">
            <v>免除</v>
          </cell>
          <cell r="C76" t="str">
            <v>高柳こども会　（ソフトボール）</v>
          </cell>
          <cell r="D76" t="str">
            <v>米山　恵美</v>
          </cell>
          <cell r="E76" t="str">
            <v>妙高市高柳1-12-13</v>
          </cell>
          <cell r="F76" t="str">
            <v>944-0013</v>
          </cell>
          <cell r="G76" t="str">
            <v>米山　恵美</v>
          </cell>
          <cell r="H76" t="str">
            <v>77-4311</v>
          </cell>
          <cell r="I76" t="str">
            <v>090-2748-0287</v>
          </cell>
          <cell r="J76"/>
          <cell r="K76">
            <v>45342</v>
          </cell>
          <cell r="L76"/>
          <cell r="M76" t="str">
            <v>新井中央小学校</v>
          </cell>
          <cell r="N76" t="str">
            <v>グラウンド・体育館</v>
          </cell>
          <cell r="O76">
            <v>1100</v>
          </cell>
          <cell r="P76">
            <v>45389</v>
          </cell>
          <cell r="Q76">
            <v>45746</v>
          </cell>
          <cell r="R76" t="str">
            <v>毎週</v>
          </cell>
          <cell r="S76" t="str">
            <v>日</v>
          </cell>
          <cell r="T76">
            <v>0.375</v>
          </cell>
          <cell r="U76">
            <v>0.5</v>
          </cell>
        </row>
        <row r="77">
          <cell r="A77">
            <v>76</v>
          </cell>
          <cell r="B77" t="str">
            <v>免除</v>
          </cell>
          <cell r="C77" t="str">
            <v>joujou 妙高</v>
          </cell>
          <cell r="D77" t="str">
            <v>岡田　和也</v>
          </cell>
          <cell r="E77" t="str">
            <v>妙高市大字長森881-1</v>
          </cell>
          <cell r="F77" t="str">
            <v>944-0073</v>
          </cell>
          <cell r="G77" t="str">
            <v>岡田　和也</v>
          </cell>
          <cell r="H77" t="str">
            <v>080-6548-8157</v>
          </cell>
          <cell r="I77" t="str">
            <v>080-6548-8157</v>
          </cell>
          <cell r="J77"/>
          <cell r="K77">
            <v>45344</v>
          </cell>
          <cell r="L77"/>
          <cell r="M77" t="str">
            <v>新井北小学校</v>
          </cell>
          <cell r="N77" t="str">
            <v>体育館（全面）</v>
          </cell>
          <cell r="O77">
            <v>600</v>
          </cell>
          <cell r="P77">
            <v>45387</v>
          </cell>
          <cell r="Q77">
            <v>45744</v>
          </cell>
          <cell r="R77" t="str">
            <v>毎週</v>
          </cell>
          <cell r="S77" t="str">
            <v>金</v>
          </cell>
          <cell r="T77">
            <v>0.8125</v>
          </cell>
          <cell r="U77">
            <v>0.89583333333333337</v>
          </cell>
        </row>
        <row r="78">
          <cell r="A78">
            <v>77</v>
          </cell>
          <cell r="B78" t="str">
            <v>免除</v>
          </cell>
          <cell r="C78" t="str">
            <v>あらいジュニアスポーツクラブ男子バレーボール</v>
          </cell>
          <cell r="D78" t="str">
            <v>山田　貴大</v>
          </cell>
          <cell r="E78" t="str">
            <v>妙高市諏訪町1-10-19　グラシオッソＡ202</v>
          </cell>
          <cell r="F78" t="str">
            <v>944-0018</v>
          </cell>
          <cell r="G78" t="str">
            <v>山田　貴大</v>
          </cell>
          <cell r="H78"/>
          <cell r="I78" t="str">
            <v>090-5795-6915</v>
          </cell>
          <cell r="J78"/>
          <cell r="K78">
            <v>45344</v>
          </cell>
          <cell r="L78"/>
          <cell r="M78" t="str">
            <v>新井中央小学校</v>
          </cell>
          <cell r="N78" t="str">
            <v>体育館（１面）</v>
          </cell>
          <cell r="O78">
            <v>300</v>
          </cell>
          <cell r="P78">
            <v>45390</v>
          </cell>
          <cell r="Q78">
            <v>45747</v>
          </cell>
          <cell r="R78" t="str">
            <v>毎週</v>
          </cell>
          <cell r="S78" t="str">
            <v>月</v>
          </cell>
          <cell r="T78">
            <v>0.8125</v>
          </cell>
          <cell r="U78">
            <v>0.89583333333333337</v>
          </cell>
        </row>
        <row r="79">
          <cell r="A79">
            <v>78</v>
          </cell>
          <cell r="B79" t="str">
            <v>免除</v>
          </cell>
          <cell r="C79" t="str">
            <v>あらいジュニアスポーツクラブ男子バレーボール</v>
          </cell>
          <cell r="D79" t="str">
            <v>山田　貴大</v>
          </cell>
          <cell r="E79" t="str">
            <v>妙高市諏訪町1-10-19　グラシオッソＡ202</v>
          </cell>
          <cell r="F79" t="str">
            <v>944-0018</v>
          </cell>
          <cell r="G79" t="str">
            <v>山田　貴大</v>
          </cell>
          <cell r="H79"/>
          <cell r="I79" t="str">
            <v>090-5795-6915</v>
          </cell>
          <cell r="J79"/>
          <cell r="K79">
            <v>45344</v>
          </cell>
          <cell r="L79"/>
          <cell r="M79" t="str">
            <v>新井中央小学校</v>
          </cell>
          <cell r="N79" t="str">
            <v>体育館（１面）</v>
          </cell>
          <cell r="O79">
            <v>300</v>
          </cell>
          <cell r="P79">
            <v>45388</v>
          </cell>
          <cell r="Q79">
            <v>45380</v>
          </cell>
          <cell r="R79" t="str">
            <v>毎週</v>
          </cell>
          <cell r="S79" t="str">
            <v>土</v>
          </cell>
          <cell r="T79">
            <v>0.375</v>
          </cell>
          <cell r="U79">
            <v>0.5</v>
          </cell>
        </row>
        <row r="80">
          <cell r="A80">
            <v>79</v>
          </cell>
          <cell r="B80" t="str">
            <v>免除</v>
          </cell>
          <cell r="C80" t="str">
            <v>わくわくランド運営委員会　チャレンジクラブ</v>
          </cell>
          <cell r="D80" t="str">
            <v>小林　武</v>
          </cell>
          <cell r="E80" t="str">
            <v>妙高市関川町2-8-32</v>
          </cell>
          <cell r="F80" t="str">
            <v>944-0014</v>
          </cell>
          <cell r="G80" t="str">
            <v>小林　武</v>
          </cell>
          <cell r="H80" t="str">
            <v>70-1315</v>
          </cell>
          <cell r="I80" t="str">
            <v>090-8614-4375</v>
          </cell>
          <cell r="J80"/>
          <cell r="K80">
            <v>45329</v>
          </cell>
          <cell r="L80"/>
          <cell r="M80" t="str">
            <v>新井中央小学校</v>
          </cell>
          <cell r="N80" t="str">
            <v>体育館（全面）</v>
          </cell>
          <cell r="O80">
            <v>600</v>
          </cell>
          <cell r="P80">
            <v>45423</v>
          </cell>
          <cell r="Q80">
            <v>45605</v>
          </cell>
          <cell r="R80" t="str">
            <v>特定日</v>
          </cell>
          <cell r="S80" t="str">
            <v>土</v>
          </cell>
          <cell r="T80">
            <v>0.375</v>
          </cell>
          <cell r="U80">
            <v>0.5</v>
          </cell>
        </row>
        <row r="81">
          <cell r="A81">
            <v>80</v>
          </cell>
          <cell r="B81" t="str">
            <v>免除</v>
          </cell>
          <cell r="C81" t="str">
            <v>新井吹奏楽団</v>
          </cell>
          <cell r="D81" t="str">
            <v>岡寺　広明</v>
          </cell>
          <cell r="E81" t="str">
            <v>妙高市田町1丁目9番3号</v>
          </cell>
          <cell r="F81" t="str">
            <v>944-0031</v>
          </cell>
          <cell r="G81" t="str">
            <v>岡寺　広明</v>
          </cell>
          <cell r="H81" t="str">
            <v>72-3401</v>
          </cell>
          <cell r="I81" t="str">
            <v>090-5804-0424</v>
          </cell>
          <cell r="J81"/>
          <cell r="K81">
            <v>45372</v>
          </cell>
          <cell r="L81"/>
          <cell r="M81" t="str">
            <v>新井中学校</v>
          </cell>
          <cell r="N81" t="str">
            <v>音楽堂</v>
          </cell>
          <cell r="O81">
            <v>350</v>
          </cell>
          <cell r="P81">
            <v>45383</v>
          </cell>
          <cell r="Q81">
            <v>45747</v>
          </cell>
          <cell r="R81" t="str">
            <v>毎週</v>
          </cell>
          <cell r="S81" t="str">
            <v>火・金</v>
          </cell>
          <cell r="T81">
            <v>0.79166666666666663</v>
          </cell>
          <cell r="U81">
            <v>0.91666666666666663</v>
          </cell>
        </row>
        <row r="82">
          <cell r="A82">
            <v>81</v>
          </cell>
          <cell r="B82" t="str">
            <v>減免</v>
          </cell>
          <cell r="C82" t="str">
            <v>NPO法人ワセダクラブ北信越支部チアリーディング妙高</v>
          </cell>
          <cell r="D82" t="str">
            <v>小山内　聡</v>
          </cell>
          <cell r="E82" t="str">
            <v>妙高市上中村451-20</v>
          </cell>
          <cell r="F82" t="str">
            <v>949-2233</v>
          </cell>
          <cell r="G82" t="str">
            <v>小山内　聡</v>
          </cell>
          <cell r="H82" t="str">
            <v>清水　美重子</v>
          </cell>
          <cell r="I82" t="str">
            <v>090-2648-3181</v>
          </cell>
          <cell r="J82" t="str">
            <v>090-2648-3181</v>
          </cell>
          <cell r="K82">
            <v>45379</v>
          </cell>
          <cell r="L82">
            <v>45384</v>
          </cell>
          <cell r="M82" t="str">
            <v>斐太北小学校</v>
          </cell>
          <cell r="N82" t="str">
            <v>体育館（全面）</v>
          </cell>
          <cell r="O82">
            <v>300</v>
          </cell>
          <cell r="P82">
            <v>45397</v>
          </cell>
          <cell r="Q82">
            <v>45467</v>
          </cell>
          <cell r="R82" t="str">
            <v>毎週</v>
          </cell>
          <cell r="S82" t="str">
            <v>月</v>
          </cell>
          <cell r="T82">
            <v>0.72916666666666596</v>
          </cell>
          <cell r="U82">
            <v>0.85416666666666663</v>
          </cell>
        </row>
        <row r="83">
          <cell r="A83">
            <v>82</v>
          </cell>
          <cell r="B83" t="str">
            <v>免除</v>
          </cell>
          <cell r="C83" t="str">
            <v>FC.Balzo妙高</v>
          </cell>
          <cell r="D83" t="str">
            <v>内田　鼓</v>
          </cell>
          <cell r="E83" t="str">
            <v>妙高市大字関川1493-2</v>
          </cell>
          <cell r="F83" t="str">
            <v>949-2112</v>
          </cell>
          <cell r="G83" t="str">
            <v>内田　鼓</v>
          </cell>
          <cell r="H83" t="str">
            <v>090-8590-2798</v>
          </cell>
          <cell r="I83" t="str">
            <v>080-8851-0512</v>
          </cell>
          <cell r="J83" t="str">
            <v>080-8851-0512</v>
          </cell>
          <cell r="K83">
            <v>45385</v>
          </cell>
          <cell r="L83">
            <v>45392</v>
          </cell>
          <cell r="M83" t="str">
            <v>旧妙高高原南小学校</v>
          </cell>
          <cell r="N83" t="str">
            <v>体育館（全面）・グラウンド</v>
          </cell>
          <cell r="O83">
            <v>800</v>
          </cell>
          <cell r="P83">
            <v>45392</v>
          </cell>
          <cell r="Q83">
            <v>45747</v>
          </cell>
          <cell r="R83" t="str">
            <v>毎週</v>
          </cell>
          <cell r="S83" t="str">
            <v>月・火・水・金</v>
          </cell>
          <cell r="T83">
            <v>0.70833333333333304</v>
          </cell>
          <cell r="U83">
            <v>0.8125</v>
          </cell>
        </row>
        <row r="84">
          <cell r="A84"/>
          <cell r="B84" t="str">
            <v>免除</v>
          </cell>
          <cell r="C84" t="str">
            <v>FC.Balzo妙高</v>
          </cell>
          <cell r="D84" t="str">
            <v>内田　鼓</v>
          </cell>
          <cell r="E84" t="str">
            <v>妙高市大字関川1493-2</v>
          </cell>
          <cell r="F84" t="str">
            <v>949-2112</v>
          </cell>
          <cell r="G84" t="str">
            <v>内田　鼓</v>
          </cell>
          <cell r="H84" t="str">
            <v>090-8590-2798</v>
          </cell>
          <cell r="I84" t="str">
            <v>080-8851-0512</v>
          </cell>
          <cell r="J84" t="str">
            <v>080-8851-0512</v>
          </cell>
          <cell r="K84">
            <v>45385</v>
          </cell>
          <cell r="L84">
            <v>45392</v>
          </cell>
          <cell r="M84" t="str">
            <v>旧妙高高原南小学校</v>
          </cell>
          <cell r="N84" t="str">
            <v>体育館（全面）・グラウンド</v>
          </cell>
          <cell r="O84">
            <v>800</v>
          </cell>
          <cell r="P84">
            <v>45392</v>
          </cell>
          <cell r="Q84">
            <v>45747</v>
          </cell>
          <cell r="R84" t="str">
            <v>毎月</v>
          </cell>
          <cell r="S84" t="str">
            <v>最終金</v>
          </cell>
          <cell r="T84">
            <v>0.79166666666666663</v>
          </cell>
          <cell r="U84">
            <v>0.875</v>
          </cell>
        </row>
        <row r="85">
          <cell r="A85">
            <v>83</v>
          </cell>
          <cell r="B85" t="str">
            <v>免除</v>
          </cell>
          <cell r="C85" t="str">
            <v>新井中学校男子バレーボール部保護者会</v>
          </cell>
          <cell r="D85" t="str">
            <v>六井　純子</v>
          </cell>
          <cell r="E85"/>
          <cell r="F85" t="str">
            <v>944-0013</v>
          </cell>
          <cell r="G85" t="str">
            <v>六井　純子</v>
          </cell>
          <cell r="H85" t="str">
            <v>72-7448</v>
          </cell>
          <cell r="I85" t="str">
            <v>090-4431-6521</v>
          </cell>
          <cell r="J85"/>
          <cell r="K85">
            <v>45384</v>
          </cell>
          <cell r="L85">
            <v>45392</v>
          </cell>
          <cell r="M85" t="str">
            <v>新井中学校</v>
          </cell>
          <cell r="N85" t="str">
            <v>体育館（１面）</v>
          </cell>
          <cell r="O85">
            <v>300</v>
          </cell>
          <cell r="P85">
            <v>45395</v>
          </cell>
          <cell r="Q85">
            <v>45395</v>
          </cell>
          <cell r="R85" t="str">
            <v>特定日</v>
          </cell>
          <cell r="S85" t="str">
            <v>土</v>
          </cell>
          <cell r="T85">
            <v>0.35416666666666669</v>
          </cell>
          <cell r="U85">
            <v>0.47916666666666669</v>
          </cell>
        </row>
        <row r="86">
          <cell r="A86">
            <v>84</v>
          </cell>
          <cell r="B86" t="str">
            <v>免除</v>
          </cell>
          <cell r="C86" t="str">
            <v>新井中学校男子バレーボール部保護者会</v>
          </cell>
          <cell r="D86" t="str">
            <v>六井　純子</v>
          </cell>
          <cell r="E86"/>
          <cell r="F86" t="str">
            <v>944-0013</v>
          </cell>
          <cell r="G86" t="str">
            <v>六井　純子</v>
          </cell>
          <cell r="H86" t="str">
            <v>72-7448</v>
          </cell>
          <cell r="I86" t="str">
            <v>090-4431-6521</v>
          </cell>
          <cell r="J86"/>
          <cell r="K86">
            <v>45384</v>
          </cell>
          <cell r="L86">
            <v>45392</v>
          </cell>
          <cell r="M86" t="str">
            <v>新井中学校</v>
          </cell>
          <cell r="N86" t="str">
            <v>体育館（１面）</v>
          </cell>
          <cell r="O86">
            <v>300</v>
          </cell>
          <cell r="P86">
            <v>45410</v>
          </cell>
          <cell r="Q86">
            <v>45410</v>
          </cell>
          <cell r="R86" t="str">
            <v>特定日</v>
          </cell>
          <cell r="S86" t="str">
            <v>日</v>
          </cell>
          <cell r="T86">
            <v>0.35416666666666669</v>
          </cell>
          <cell r="U86">
            <v>0.47916666666666669</v>
          </cell>
        </row>
        <row r="87">
          <cell r="A87">
            <v>85</v>
          </cell>
          <cell r="B87" t="str">
            <v>免除</v>
          </cell>
          <cell r="C87" t="str">
            <v>Myokoジュニアウィンドオーケストラ</v>
          </cell>
          <cell r="D87" t="str">
            <v>江口　香代</v>
          </cell>
          <cell r="E87" t="str">
            <v>妙高市経塚町1-19</v>
          </cell>
          <cell r="F87" t="str">
            <v>944-0034</v>
          </cell>
          <cell r="G87" t="str">
            <v>江口　香代</v>
          </cell>
          <cell r="H87" t="str">
            <v>090-8568-5976</v>
          </cell>
          <cell r="I87"/>
          <cell r="J87" t="str">
            <v>こども教育課
藤井さん</v>
          </cell>
          <cell r="K87">
            <v>45386</v>
          </cell>
          <cell r="L87">
            <v>45393</v>
          </cell>
          <cell r="M87" t="str">
            <v>新井中学校</v>
          </cell>
          <cell r="N87" t="str">
            <v>音楽堂</v>
          </cell>
          <cell r="O87">
            <v>350</v>
          </cell>
          <cell r="P87">
            <v>45395</v>
          </cell>
          <cell r="Q87">
            <v>45747</v>
          </cell>
          <cell r="R87" t="str">
            <v>特定日</v>
          </cell>
          <cell r="S87" t="str">
            <v>土・日</v>
          </cell>
          <cell r="T87">
            <v>0.33333333333333331</v>
          </cell>
          <cell r="U87">
            <v>0.52083333333333337</v>
          </cell>
        </row>
        <row r="88">
          <cell r="A88">
            <v>86</v>
          </cell>
          <cell r="B88" t="str">
            <v>免除</v>
          </cell>
          <cell r="C88" t="str">
            <v>新井南スポーツ少年団</v>
          </cell>
          <cell r="D88" t="str">
            <v>亀井　亨平</v>
          </cell>
          <cell r="E88" t="str">
            <v>妙高市除戸339-8</v>
          </cell>
          <cell r="F88" t="str">
            <v>944-0204</v>
          </cell>
          <cell r="G88" t="str">
            <v>亀井　亨平</v>
          </cell>
          <cell r="H88" t="str">
            <v>75-2057</v>
          </cell>
          <cell r="I88" t="str">
            <v>090-6935-5987</v>
          </cell>
          <cell r="J88"/>
          <cell r="K88">
            <v>45390</v>
          </cell>
          <cell r="L88">
            <v>45393</v>
          </cell>
          <cell r="M88" t="str">
            <v>新井南小学校</v>
          </cell>
          <cell r="N88" t="str">
            <v>ランチルーム</v>
          </cell>
          <cell r="O88">
            <v>200</v>
          </cell>
          <cell r="P88">
            <v>45420</v>
          </cell>
          <cell r="Q88">
            <v>45420</v>
          </cell>
          <cell r="R88" t="str">
            <v>特定日</v>
          </cell>
          <cell r="S88" t="str">
            <v>水</v>
          </cell>
          <cell r="T88">
            <v>0.77083333333333304</v>
          </cell>
          <cell r="U88">
            <v>0.79166666666666596</v>
          </cell>
        </row>
        <row r="89">
          <cell r="A89">
            <v>87</v>
          </cell>
          <cell r="B89" t="str">
            <v>免除</v>
          </cell>
          <cell r="C89" t="str">
            <v>ジュニアバスケットボールクラブ　新井イーグルス</v>
          </cell>
          <cell r="D89" t="str">
            <v>宮下　清吉</v>
          </cell>
          <cell r="E89" t="str">
            <v>妙高市小出雲１-5-22</v>
          </cell>
          <cell r="F89" t="str">
            <v>944-0032</v>
          </cell>
          <cell r="G89" t="str">
            <v>宮下　清吉</v>
          </cell>
          <cell r="H89" t="str">
            <v>72-1649</v>
          </cell>
          <cell r="I89" t="str">
            <v>090-3239-8480</v>
          </cell>
          <cell r="J89"/>
          <cell r="K89">
            <v>45393</v>
          </cell>
          <cell r="L89">
            <v>45401</v>
          </cell>
          <cell r="M89" t="str">
            <v>新井北小学校</v>
          </cell>
          <cell r="N89" t="str">
            <v>体育館（２面）</v>
          </cell>
          <cell r="O89">
            <v>600</v>
          </cell>
          <cell r="P89">
            <v>45508</v>
          </cell>
          <cell r="Q89">
            <v>45529</v>
          </cell>
          <cell r="R89" t="str">
            <v>特定日</v>
          </cell>
          <cell r="S89" t="str">
            <v>日</v>
          </cell>
          <cell r="T89">
            <v>0.375</v>
          </cell>
          <cell r="U89">
            <v>0.5</v>
          </cell>
        </row>
        <row r="90">
          <cell r="A90">
            <v>88</v>
          </cell>
          <cell r="B90" t="str">
            <v>免除</v>
          </cell>
          <cell r="C90" t="str">
            <v>ジュニアバスケットボールクラブ　新井イーグルス</v>
          </cell>
          <cell r="D90" t="str">
            <v>宮下　清吉</v>
          </cell>
          <cell r="E90" t="str">
            <v>妙高市小出雲１-5-22</v>
          </cell>
          <cell r="F90" t="str">
            <v>944-0032</v>
          </cell>
          <cell r="G90" t="str">
            <v>宮下　清吉</v>
          </cell>
          <cell r="H90" t="str">
            <v>72-1649</v>
          </cell>
          <cell r="I90" t="str">
            <v>090-3239-8480</v>
          </cell>
          <cell r="J90"/>
          <cell r="K90">
            <v>45393</v>
          </cell>
          <cell r="L90">
            <v>45401</v>
          </cell>
          <cell r="M90" t="str">
            <v>斐太北小学校</v>
          </cell>
          <cell r="N90" t="str">
            <v>体育館（２面）</v>
          </cell>
          <cell r="O90">
            <v>600</v>
          </cell>
          <cell r="P90">
            <v>45507</v>
          </cell>
          <cell r="Q90">
            <v>45528</v>
          </cell>
          <cell r="R90" t="str">
            <v>特定日</v>
          </cell>
          <cell r="S90" t="str">
            <v>土</v>
          </cell>
          <cell r="T90">
            <v>0.375</v>
          </cell>
          <cell r="U90">
            <v>0.5</v>
          </cell>
        </row>
        <row r="91">
          <cell r="A91">
            <v>89</v>
          </cell>
          <cell r="B91" t="str">
            <v>免除</v>
          </cell>
          <cell r="C91" t="str">
            <v>和田地区女性のつどい</v>
          </cell>
          <cell r="D91" t="str">
            <v>宮﨑　裕子</v>
          </cell>
          <cell r="E91" t="str">
            <v>妙高市月岡1-17-9</v>
          </cell>
          <cell r="F91" t="str">
            <v>944-0003</v>
          </cell>
          <cell r="G91" t="str">
            <v>宮﨑　裕子</v>
          </cell>
          <cell r="H91" t="str">
            <v>72-1337</v>
          </cell>
          <cell r="I91" t="str">
            <v>090-8850-3859</v>
          </cell>
          <cell r="J91"/>
          <cell r="K91">
            <v>45398</v>
          </cell>
          <cell r="L91">
            <v>45401</v>
          </cell>
          <cell r="M91" t="str">
            <v>新井北小学校</v>
          </cell>
          <cell r="N91" t="str">
            <v>体育館（１面）</v>
          </cell>
          <cell r="O91">
            <v>300</v>
          </cell>
          <cell r="P91">
            <v>45543</v>
          </cell>
          <cell r="Q91">
            <v>45543</v>
          </cell>
          <cell r="R91" t="str">
            <v>特定日</v>
          </cell>
          <cell r="S91" t="str">
            <v>日</v>
          </cell>
          <cell r="T91">
            <v>0.375</v>
          </cell>
          <cell r="U91">
            <v>0.5</v>
          </cell>
        </row>
        <row r="92">
          <cell r="A92">
            <v>90</v>
          </cell>
          <cell r="B92" t="str">
            <v>免除</v>
          </cell>
          <cell r="C92" t="str">
            <v>新井南スポーツ少年団</v>
          </cell>
          <cell r="D92" t="str">
            <v>亀井　亨平</v>
          </cell>
          <cell r="E92" t="str">
            <v>妙高市除戸339-8</v>
          </cell>
          <cell r="F92" t="str">
            <v>944-0204</v>
          </cell>
          <cell r="G92" t="str">
            <v>亀井　亨平</v>
          </cell>
          <cell r="H92" t="str">
            <v>75-2057</v>
          </cell>
          <cell r="I92" t="str">
            <v>090-6935-5987</v>
          </cell>
          <cell r="J92"/>
          <cell r="K92">
            <v>45399</v>
          </cell>
          <cell r="L92">
            <v>45404</v>
          </cell>
          <cell r="M92" t="str">
            <v>新井南小学校</v>
          </cell>
          <cell r="N92" t="str">
            <v>ランチルーム</v>
          </cell>
          <cell r="O92">
            <v>200</v>
          </cell>
          <cell r="P92">
            <v>45420</v>
          </cell>
          <cell r="Q92">
            <v>45420</v>
          </cell>
          <cell r="R92" t="str">
            <v>特定日</v>
          </cell>
          <cell r="S92" t="str">
            <v>水</v>
          </cell>
          <cell r="T92">
            <v>0.77083333333333337</v>
          </cell>
          <cell r="U92">
            <v>0.83333333333333337</v>
          </cell>
        </row>
        <row r="93">
          <cell r="A93">
            <v>91</v>
          </cell>
          <cell r="B93" t="str">
            <v>免除</v>
          </cell>
          <cell r="C93" t="str">
            <v>新井南地区地域づくり推進協議会</v>
          </cell>
          <cell r="D93" t="str">
            <v>岩崎　良太</v>
          </cell>
          <cell r="E93" t="str">
            <v>妙高市大字上堀之内110-5</v>
          </cell>
          <cell r="F93" t="str">
            <v>944-0332</v>
          </cell>
          <cell r="G93" t="str">
            <v>小林　正弘</v>
          </cell>
          <cell r="H93"/>
          <cell r="I93" t="str">
            <v>080-3518-3393</v>
          </cell>
          <cell r="J93"/>
          <cell r="K93">
            <v>45399</v>
          </cell>
          <cell r="L93">
            <v>45401</v>
          </cell>
          <cell r="M93" t="str">
            <v>新井南小学校</v>
          </cell>
          <cell r="N93" t="str">
            <v>ランチルーム</v>
          </cell>
          <cell r="O93">
            <v>200</v>
          </cell>
          <cell r="P93">
            <v>45402</v>
          </cell>
          <cell r="Q93">
            <v>45402</v>
          </cell>
          <cell r="R93" t="str">
            <v>特定日</v>
          </cell>
          <cell r="S93" t="str">
            <v>土</v>
          </cell>
          <cell r="T93">
            <v>0.75</v>
          </cell>
          <cell r="U93">
            <v>0.83333333333333337</v>
          </cell>
        </row>
        <row r="94">
          <cell r="A94">
            <v>92</v>
          </cell>
          <cell r="B94" t="str">
            <v>免除</v>
          </cell>
          <cell r="C94" t="str">
            <v>新井南スポーツ少年団</v>
          </cell>
          <cell r="D94" t="str">
            <v>亀井　亨平</v>
          </cell>
          <cell r="E94" t="str">
            <v>妙高市除戸339-8</v>
          </cell>
          <cell r="F94" t="str">
            <v>944-0204</v>
          </cell>
          <cell r="G94" t="str">
            <v>亀井　亨平</v>
          </cell>
          <cell r="H94" t="str">
            <v>75-2057</v>
          </cell>
          <cell r="I94" t="str">
            <v>090-6935-5987</v>
          </cell>
          <cell r="J94"/>
          <cell r="K94">
            <v>45407</v>
          </cell>
          <cell r="L94">
            <v>45412</v>
          </cell>
          <cell r="M94" t="str">
            <v>新井南小学校</v>
          </cell>
          <cell r="N94" t="str">
            <v>グラウンド・体育館</v>
          </cell>
          <cell r="O94">
            <v>800</v>
          </cell>
          <cell r="P94">
            <v>45415</v>
          </cell>
          <cell r="Q94">
            <v>45416</v>
          </cell>
          <cell r="R94" t="str">
            <v>特定日</v>
          </cell>
          <cell r="S94" t="str">
            <v>金・土</v>
          </cell>
          <cell r="T94">
            <v>0.33333333333333331</v>
          </cell>
          <cell r="U94">
            <v>0.66666666666666663</v>
          </cell>
        </row>
        <row r="95">
          <cell r="A95">
            <v>93</v>
          </cell>
          <cell r="B95" t="str">
            <v>免除</v>
          </cell>
          <cell r="C95" t="str">
            <v>上越ジョーズ及びジュニアＢＢＣ新井教室</v>
          </cell>
          <cell r="D95" t="str">
            <v>小嶋　遼太</v>
          </cell>
          <cell r="E95" t="str">
            <v>妙高市姫川原1017-8</v>
          </cell>
          <cell r="F95" t="str">
            <v>944-0028</v>
          </cell>
          <cell r="G95" t="str">
            <v>小嶋　遼太</v>
          </cell>
          <cell r="H95"/>
          <cell r="I95" t="str">
            <v>080-7831-6723</v>
          </cell>
          <cell r="J95"/>
          <cell r="K95">
            <v>45406</v>
          </cell>
          <cell r="L95">
            <v>45413</v>
          </cell>
          <cell r="M95" t="str">
            <v>新井中学校</v>
          </cell>
          <cell r="N95" t="str">
            <v>体育館（１面）</v>
          </cell>
          <cell r="O95">
            <v>300</v>
          </cell>
          <cell r="P95">
            <v>45509</v>
          </cell>
          <cell r="Q95">
            <v>45747</v>
          </cell>
          <cell r="R95" t="str">
            <v>毎週</v>
          </cell>
          <cell r="S95" t="str">
            <v>月</v>
          </cell>
          <cell r="T95">
            <v>0.77083333333333337</v>
          </cell>
          <cell r="U95">
            <v>0.875</v>
          </cell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</row>
        <row r="112">
          <cell r="A112"/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</row>
        <row r="113">
          <cell r="A113"/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</row>
        <row r="114">
          <cell r="A114"/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</row>
        <row r="115">
          <cell r="A115"/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</row>
        <row r="116">
          <cell r="A116"/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</row>
        <row r="117">
          <cell r="A117"/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</row>
        <row r="118">
          <cell r="A118"/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</row>
        <row r="119">
          <cell r="A119"/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</row>
        <row r="120">
          <cell r="A120"/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</row>
        <row r="122">
          <cell r="A122"/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</row>
        <row r="127">
          <cell r="A127"/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</row>
        <row r="129">
          <cell r="A129"/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</row>
        <row r="130">
          <cell r="A130"/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</row>
        <row r="131">
          <cell r="A131"/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</row>
        <row r="132">
          <cell r="A132"/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</row>
        <row r="133">
          <cell r="A133"/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</row>
        <row r="134">
          <cell r="A134"/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</row>
        <row r="136">
          <cell r="A136"/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</row>
        <row r="137">
          <cell r="A137"/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</row>
        <row r="139">
          <cell r="A139"/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</row>
        <row r="140">
          <cell r="A140"/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</row>
        <row r="141">
          <cell r="A141"/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</row>
        <row r="142">
          <cell r="A142"/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</row>
        <row r="143">
          <cell r="A143"/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</row>
        <row r="144">
          <cell r="A144"/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</row>
        <row r="145">
          <cell r="A145"/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</row>
        <row r="146">
          <cell r="A146">
            <v>0</v>
          </cell>
          <cell r="B146"/>
          <cell r="C146" t="str">
            <v>学校行事・閉校日等で使用不可</v>
          </cell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 t="str">
            <v>終日</v>
          </cell>
          <cell r="Q146" t="str">
            <v>終日</v>
          </cell>
          <cell r="R146" t="str">
            <v>特定日</v>
          </cell>
          <cell r="S146" t="str">
            <v>当日</v>
          </cell>
          <cell r="T146">
            <v>0.25</v>
          </cell>
          <cell r="U146">
            <v>0.95833333333333337</v>
          </cell>
        </row>
        <row r="147">
          <cell r="A147"/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</row>
        <row r="148">
          <cell r="A148"/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</row>
        <row r="150">
          <cell r="A150"/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</row>
        <row r="152">
          <cell r="A152"/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</row>
        <row r="153">
          <cell r="A153"/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</row>
        <row r="154">
          <cell r="A154"/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</row>
        <row r="155">
          <cell r="A155"/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</row>
        <row r="156">
          <cell r="A156"/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</row>
        <row r="158">
          <cell r="A158"/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</row>
        <row r="209">
          <cell r="A209"/>
          <cell r="C209"/>
          <cell r="P209"/>
          <cell r="Q209"/>
          <cell r="R209"/>
          <cell r="S209"/>
          <cell r="T209"/>
          <cell r="U209"/>
        </row>
        <row r="210">
          <cell r="T210"/>
          <cell r="U210"/>
        </row>
        <row r="211">
          <cell r="T211"/>
          <cell r="U211"/>
        </row>
        <row r="212">
          <cell r="T212"/>
          <cell r="U212"/>
        </row>
        <row r="213">
          <cell r="T213"/>
          <cell r="U213"/>
        </row>
        <row r="214">
          <cell r="T214"/>
          <cell r="U214"/>
        </row>
        <row r="215">
          <cell r="T215"/>
          <cell r="U215"/>
        </row>
        <row r="216">
          <cell r="T216"/>
          <cell r="U216"/>
        </row>
        <row r="217">
          <cell r="T217"/>
          <cell r="U217"/>
        </row>
        <row r="218">
          <cell r="T218"/>
          <cell r="U218"/>
        </row>
        <row r="219">
          <cell r="T219"/>
          <cell r="U219"/>
        </row>
        <row r="220">
          <cell r="T220"/>
          <cell r="U22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57"/>
  <sheetViews>
    <sheetView showGridLines="0" view="pageBreakPreview" zoomScale="75" zoomScaleNormal="62" zoomScaleSheetLayoutView="75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K21" sqref="K21"/>
    </sheetView>
  </sheetViews>
  <sheetFormatPr defaultRowHeight="13.5" x14ac:dyDescent="0.15"/>
  <cols>
    <col min="1" max="1" width="2.75" style="2" customWidth="1"/>
    <col min="2" max="2" width="7.625" style="2" customWidth="1"/>
    <col min="3" max="3" width="25.625" style="2" customWidth="1"/>
    <col min="4" max="5" width="6.625" style="10" customWidth="1"/>
    <col min="6" max="6" width="6.625" style="2" customWidth="1"/>
    <col min="7" max="7" width="3.125" style="2" customWidth="1"/>
    <col min="8" max="8" width="6.625" style="2" customWidth="1"/>
    <col min="9" max="9" width="6.625" style="6" customWidth="1"/>
    <col min="10" max="10" width="3.125" style="6" customWidth="1"/>
    <col min="11" max="11" width="6.625" style="6" customWidth="1"/>
    <col min="12" max="45" width="6.5" style="2" customWidth="1"/>
    <col min="46" max="61" width="2.25" style="2" customWidth="1"/>
    <col min="62" max="62" width="9" style="2" bestFit="1"/>
    <col min="63" max="16384" width="9" style="2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21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s="11" customFormat="1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s="11" customFormat="1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C6" s="11"/>
      <c r="D6" s="11"/>
      <c r="E6" s="11"/>
      <c r="F6" s="11"/>
      <c r="G6" s="11"/>
      <c r="H6" s="11"/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3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27</v>
      </c>
      <c r="C8" s="1" t="str">
        <f>IF($B8="","",VLOOKUP($B8,[1]R6申請受付!$A:$U,3,FALSE))</f>
        <v>白山町第一パパギャル</v>
      </c>
      <c r="D8" s="23" t="str">
        <f>IF($B8="","",VLOOKUP($B8,[2]R6申請受付!$A:$U,18,FALSE))</f>
        <v>毎週</v>
      </c>
      <c r="E8" s="23" t="str">
        <f>IF($B8="","",VLOOKUP($B8,[2]R6申請受付!$A:$U,19,FALSE))</f>
        <v>月・木</v>
      </c>
      <c r="F8" s="23">
        <f>IF($B8="","",VLOOKUP($B8,[2]R6申請受付!$A:$U,16,FALSE))</f>
        <v>45418</v>
      </c>
      <c r="G8" s="19" t="s">
        <v>10</v>
      </c>
      <c r="H8" s="23">
        <f>IF($B8="","",VLOOKUP($B8,[2]R6申請受付!$A:$U,17,FALSE))</f>
        <v>45626</v>
      </c>
      <c r="I8" s="24">
        <f>IF($B8="","",VLOOKUP($B8,[2]R6申請受付!$A:$U,20,FALSE))</f>
        <v>0.79166666666666596</v>
      </c>
      <c r="J8" s="19" t="s">
        <v>9</v>
      </c>
      <c r="K8" s="24">
        <f>IF($B8="","",VLOOKUP($B8,[2]R6申請受付!$A:$U,21,FALSE))</f>
        <v>0.874999999999999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5" t="s">
        <v>15</v>
      </c>
      <c r="AM8" s="25"/>
      <c r="AN8" s="25"/>
      <c r="AO8" s="25"/>
      <c r="AP8" s="18"/>
      <c r="AQ8" s="18"/>
      <c r="AR8" s="18"/>
      <c r="AS8" s="18"/>
    </row>
    <row r="9" spans="1:60" s="14" customFormat="1" ht="23.25" customHeight="1" x14ac:dyDescent="0.15">
      <c r="A9" s="53"/>
      <c r="B9" s="5">
        <v>30</v>
      </c>
      <c r="C9" s="1" t="str">
        <f>IF($B9="","",VLOOKUP($B9,[1]R6申請受付!$A:$U,3,FALSE))</f>
        <v>白山町D２ソフバくらぶ</v>
      </c>
      <c r="D9" s="23" t="str">
        <f>IF($B9="","",VLOOKUP($B9,[2]R6申請受付!$A:$U,18,FALSE))</f>
        <v>毎週</v>
      </c>
      <c r="E9" s="23" t="str">
        <f>IF($B9="","",VLOOKUP($B9,[2]R6申請受付!$A:$U,19,FALSE))</f>
        <v>月</v>
      </c>
      <c r="F9" s="23">
        <f>IF($B9="","",VLOOKUP($B9,[2]R6申請受付!$A:$U,16,FALSE))</f>
        <v>45390</v>
      </c>
      <c r="G9" s="19" t="s">
        <v>10</v>
      </c>
      <c r="H9" s="23">
        <f>IF($B9="","",VLOOKUP($B9,[2]R6申請受付!$A:$U,17,FALSE))</f>
        <v>45733</v>
      </c>
      <c r="I9" s="24">
        <f>IF($B9="","",VLOOKUP($B9,[2]R6申請受付!$A:$U,20,FALSE))</f>
        <v>0.79166666666666596</v>
      </c>
      <c r="J9" s="19" t="s">
        <v>9</v>
      </c>
      <c r="K9" s="24">
        <f>IF($B9="","",VLOOKUP($B9,[2]R6申請受付!$A:$U,21,FALSE))</f>
        <v>0.91666666666666596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25" t="s">
        <v>15</v>
      </c>
      <c r="AM9" s="25"/>
      <c r="AN9" s="25"/>
      <c r="AO9" s="25"/>
      <c r="AP9" s="25"/>
      <c r="AQ9" s="25"/>
      <c r="AR9" s="18"/>
      <c r="AS9" s="18"/>
    </row>
    <row r="10" spans="1:60" s="14" customFormat="1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s="14" customFormat="1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s="14" customFormat="1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>
        <v>12</v>
      </c>
      <c r="C15" s="1" t="str">
        <f>IF($B15="","",VLOOKUP($B15,[1]R6申請受付!$A:$U,3,FALSE))</f>
        <v>コスモス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</v>
      </c>
      <c r="F15" s="23">
        <f>IF($B15="","",VLOOKUP($B15,[2]R6申請受付!$A:$U,16,FALSE))</f>
        <v>45391</v>
      </c>
      <c r="G15" s="19" t="s">
        <v>10</v>
      </c>
      <c r="H15" s="23">
        <f>IF($B15="","",VLOOKUP($B15,[2]R6申請受付!$A:$U,17,FALSE))</f>
        <v>45734</v>
      </c>
      <c r="I15" s="24">
        <f>IF($B15="","",VLOOKUP($B15,[2]R6申請受付!$A:$U,20,FALSE))</f>
        <v>0.8125</v>
      </c>
      <c r="J15" s="19" t="s">
        <v>9</v>
      </c>
      <c r="K15" s="24">
        <f>IF($B15="","",VLOOKUP($B15,[2]R6申請受付!$A:$U,21,FALSE))</f>
        <v>0.89583333333333304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25" t="s">
        <v>15</v>
      </c>
      <c r="AN15" s="25"/>
      <c r="AO15" s="25"/>
      <c r="AP15" s="25"/>
      <c r="AQ15" s="18"/>
      <c r="AR15" s="18"/>
      <c r="AS15" s="18"/>
    </row>
    <row r="16" spans="1:60" ht="23.25" customHeight="1" x14ac:dyDescent="0.15">
      <c r="A16" s="53"/>
      <c r="B16" s="5">
        <v>16</v>
      </c>
      <c r="C16" s="1" t="str">
        <f>IF($B16="","",VLOOKUP($B16,[1]R6申請受付!$A:$U,3,FALSE))</f>
        <v>ARAIジュニアバレーボールクラブ女子</v>
      </c>
      <c r="D16" s="23" t="str">
        <f>IF($B16="","",VLOOKUP($B16,[2]R6申請受付!$A:$U,18,FALSE))</f>
        <v>毎週</v>
      </c>
      <c r="E16" s="23" t="str">
        <f>IF($B16="","",VLOOKUP($B16,[2]R6申請受付!$A:$U,19,FALSE))</f>
        <v>火</v>
      </c>
      <c r="F16" s="23">
        <f>IF($B16="","",VLOOKUP($B16,[2]R6申請受付!$A:$U,16,FALSE))</f>
        <v>45384</v>
      </c>
      <c r="G16" s="19" t="s">
        <v>10</v>
      </c>
      <c r="H16" s="23">
        <f>IF($B16="","",VLOOKUP($B16,[2]R6申請受付!$A:$U,17,FALSE))</f>
        <v>45741</v>
      </c>
      <c r="I16" s="24">
        <f>IF($B16="","",VLOOKUP($B16,[2]R6申請受付!$A:$U,20,FALSE))</f>
        <v>0.79166666666666596</v>
      </c>
      <c r="J16" s="19" t="s">
        <v>9</v>
      </c>
      <c r="K16" s="24">
        <f>IF($B16="","",VLOOKUP($B16,[2]R6申請受付!$A:$U,21,FALSE))</f>
        <v>0.874999999999999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25" t="s">
        <v>15</v>
      </c>
      <c r="AM16" s="25"/>
      <c r="AN16" s="25"/>
      <c r="AO16" s="25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s="14" customFormat="1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s="14" customFormat="1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64</v>
      </c>
      <c r="B22" s="5">
        <v>67</v>
      </c>
      <c r="C22" s="1" t="str">
        <f>IF($B22="","",VLOOKUP($B22,[1]R6申請受付!$A:$U,3,FALSE))</f>
        <v>新井JＳＣ（サッカークラブ）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</v>
      </c>
      <c r="F22" s="23">
        <f>IF($B22="","",VLOOKUP($B22,[2]R6申請受付!$A:$U,16,FALSE))</f>
        <v>45392</v>
      </c>
      <c r="G22" s="19" t="s">
        <v>10</v>
      </c>
      <c r="H22" s="23">
        <f>IF($B22="","",VLOOKUP($B22,[2]R6申請受付!$A:$U,17,FALSE))</f>
        <v>45728</v>
      </c>
      <c r="I22" s="24">
        <f>IF($B22="","",VLOOKUP($B22,[2]R6申請受付!$A:$U,20,FALSE))</f>
        <v>0.79166666666666596</v>
      </c>
      <c r="J22" s="19" t="s">
        <v>9</v>
      </c>
      <c r="K22" s="24">
        <f>IF($B22="","",VLOOKUP($B22,[2]R6申請受付!$A:$U,21,FALSE))</f>
        <v>0.874999999999999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5" t="s">
        <v>15</v>
      </c>
      <c r="AM22" s="25"/>
      <c r="AN22" s="25"/>
      <c r="AO22" s="25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s="33" customFormat="1" ht="23.25" customHeight="1" x14ac:dyDescent="0.15">
      <c r="A24" s="53"/>
      <c r="B24" s="5"/>
      <c r="C24" s="1"/>
      <c r="D24" s="23"/>
      <c r="E24" s="23"/>
      <c r="F24" s="23"/>
      <c r="G24" s="19"/>
      <c r="H24" s="23"/>
      <c r="I24" s="24"/>
      <c r="J24" s="19"/>
      <c r="K24" s="24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s="14" customFormat="1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s="14" customFormat="1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>
        <v>27</v>
      </c>
      <c r="C29" s="1" t="str">
        <f>IF($B29="","",VLOOKUP($B29,[1]R6申請受付!$A:$U,3,FALSE))</f>
        <v>白山町第一パパギャル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月・木</v>
      </c>
      <c r="F29" s="23">
        <f>IF($B29="","",VLOOKUP($B29,[2]R6申請受付!$A:$U,16,FALSE))</f>
        <v>45418</v>
      </c>
      <c r="G29" s="19" t="s">
        <v>10</v>
      </c>
      <c r="H29" s="23">
        <f>IF($B29="","",VLOOKUP($B29,[2]R6申請受付!$A:$U,17,FALSE))</f>
        <v>45626</v>
      </c>
      <c r="I29" s="24">
        <f>IF($B29="","",VLOOKUP($B29,[2]R6申請受付!$A:$U,20,FALSE))</f>
        <v>0.79166666666666596</v>
      </c>
      <c r="J29" s="19" t="s">
        <v>9</v>
      </c>
      <c r="K29" s="24">
        <f>IF($B29="","",VLOOKUP($B29,[2]R6申請受付!$A:$U,21,FALSE))</f>
        <v>0.874999999999999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25" t="s">
        <v>15</v>
      </c>
      <c r="AM29" s="25"/>
      <c r="AN29" s="25"/>
      <c r="AO29" s="25"/>
      <c r="AP29" s="18"/>
      <c r="AQ29" s="18"/>
      <c r="AR29" s="18"/>
      <c r="AS29" s="18"/>
    </row>
    <row r="30" spans="1:45" ht="23.25" customHeight="1" x14ac:dyDescent="0.15">
      <c r="A30" s="53"/>
      <c r="B30" s="5">
        <v>31</v>
      </c>
      <c r="C30" s="1" t="str">
        <f>IF($B30="","",VLOOKUP($B30,[1]R6申請受付!$A:$U,3,FALSE))</f>
        <v>白山町D２ソフバくらぶ</v>
      </c>
      <c r="D30" s="23" t="str">
        <f>IF($B30="","",VLOOKUP($B30,[2]R6申請受付!$A:$U,18,FALSE))</f>
        <v>毎週</v>
      </c>
      <c r="E30" s="23" t="str">
        <f>IF($B30="","",VLOOKUP($B30,[2]R6申請受付!$A:$U,19,FALSE))</f>
        <v>木</v>
      </c>
      <c r="F30" s="23">
        <f>IF($B30="","",VLOOKUP($B30,[2]R6申請受付!$A:$U,16,FALSE))</f>
        <v>45449</v>
      </c>
      <c r="G30" s="19" t="s">
        <v>10</v>
      </c>
      <c r="H30" s="23">
        <f>IF($B30="","",VLOOKUP($B30,[2]R6申請受付!$A:$U,17,FALSE))</f>
        <v>45477</v>
      </c>
      <c r="I30" s="24">
        <f>IF($B30="","",VLOOKUP($B30,[2]R6申請受付!$A:$U,20,FALSE))</f>
        <v>0.79166666666666596</v>
      </c>
      <c r="J30" s="19" t="s">
        <v>9</v>
      </c>
      <c r="K30" s="24">
        <f>IF($B30="","",VLOOKUP($B30,[2]R6申請受付!$A:$U,21,FALSE))</f>
        <v>0.91666666666666596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5" t="s">
        <v>15</v>
      </c>
      <c r="AM30" s="25"/>
      <c r="AN30" s="25"/>
      <c r="AO30" s="25"/>
      <c r="AP30" s="25"/>
      <c r="AQ30" s="25"/>
      <c r="AR30" s="18"/>
      <c r="AS30" s="18"/>
    </row>
    <row r="31" spans="1:45" ht="23.25" customHeight="1" x14ac:dyDescent="0.15">
      <c r="A31" s="53"/>
      <c r="B31" s="5">
        <v>32</v>
      </c>
      <c r="C31" s="1" t="str">
        <f>IF($B31="","",VLOOKUP($B31,[1]R6申請受付!$A:$U,3,FALSE))</f>
        <v>白山町D２ソフバくらぶ</v>
      </c>
      <c r="D31" s="23" t="str">
        <f>IF($B31="","",VLOOKUP($B31,[2]R6申請受付!$A:$U,18,FALSE))</f>
        <v>毎週</v>
      </c>
      <c r="E31" s="23" t="str">
        <f>IF($B31="","",VLOOKUP($B31,[2]R6申請受付!$A:$U,19,FALSE))</f>
        <v>木</v>
      </c>
      <c r="F31" s="23">
        <f>IF($B31="","",VLOOKUP($B31,[2]R6申請受付!$A:$U,16,FALSE))</f>
        <v>45589</v>
      </c>
      <c r="G31" s="19" t="s">
        <v>10</v>
      </c>
      <c r="H31" s="23">
        <f>IF($B31="","",VLOOKUP($B31,[2]R6申請受付!$A:$U,17,FALSE))</f>
        <v>45610</v>
      </c>
      <c r="I31" s="24">
        <f>IF($B31="","",VLOOKUP($B31,[2]R6申請受付!$A:$U,20,FALSE))</f>
        <v>0.79166666666666596</v>
      </c>
      <c r="J31" s="19" t="s">
        <v>9</v>
      </c>
      <c r="K31" s="24">
        <f>IF($B31="","",VLOOKUP($B31,[2]R6申請受付!$A:$U,21,FALSE))</f>
        <v>0.91666666666666596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25" t="s">
        <v>15</v>
      </c>
      <c r="AM31" s="25"/>
      <c r="AN31" s="25"/>
      <c r="AO31" s="25"/>
      <c r="AP31" s="25"/>
      <c r="AQ31" s="25"/>
      <c r="AR31" s="18"/>
      <c r="AS31" s="18"/>
    </row>
    <row r="32" spans="1:45" s="14" customFormat="1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s="14" customFormat="1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68</v>
      </c>
      <c r="C36" s="1" t="str">
        <f>IF($B36="","",VLOOKUP($B36,[1]R6申請受付!$A:$U,3,FALSE))</f>
        <v>フットボールクラブ新井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金</v>
      </c>
      <c r="F36" s="23">
        <f>IF($B36="","",VLOOKUP($B36,[2]R6申請受付!$A:$U,16,FALSE))</f>
        <v>45394</v>
      </c>
      <c r="G36" s="19" t="s">
        <v>10</v>
      </c>
      <c r="H36" s="23">
        <f>IF($B36="","",VLOOKUP($B36,[2]R6申請受付!$A:$U,17,FALSE))</f>
        <v>45730</v>
      </c>
      <c r="I36" s="24">
        <f>IF($B36="","",VLOOKUP($B36,[2]R6申請受付!$A:$U,20,FALSE))</f>
        <v>0.79166666666666596</v>
      </c>
      <c r="J36" s="19" t="s">
        <v>9</v>
      </c>
      <c r="K36" s="24">
        <f>IF($B36="","",VLOOKUP($B36,[2]R6申請受付!$A:$U,21,FALSE))</f>
        <v>0.874999999999999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25" t="s">
        <v>15</v>
      </c>
      <c r="AM36" s="25"/>
      <c r="AN36" s="25"/>
      <c r="AO36" s="25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s="14" customFormat="1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s="14" customFormat="1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8</v>
      </c>
      <c r="C43" s="1" t="str">
        <f>IF($B43="","",VLOOKUP($B43,[1]R6申請受付!$A:$U,3,FALSE))</f>
        <v>学校町 町内会</v>
      </c>
      <c r="D43" s="23" t="str">
        <f>IF($B43="","",VLOOKUP($B43,[2]R6申請受付!$A:$U,18,FALSE))</f>
        <v>特定日</v>
      </c>
      <c r="E43" s="23" t="str">
        <f>IF($B43="","",VLOOKUP($B43,[2]R6申請受付!$A:$U,19,FALSE))</f>
        <v>土・日</v>
      </c>
      <c r="F43" s="23">
        <f>IF($B43="","",VLOOKUP($B43,[2]R6申請受付!$A:$U,16,FALSE))</f>
        <v>45570</v>
      </c>
      <c r="G43" s="19" t="s">
        <v>10</v>
      </c>
      <c r="H43" s="23">
        <f>IF($B43="","",VLOOKUP($B43,[2]R6申請受付!$A:$U,17,FALSE))</f>
        <v>45571</v>
      </c>
      <c r="I43" s="24">
        <f>IF($B43="","",VLOOKUP($B43,[2]R6申請受付!$A:$U,20,FALSE))</f>
        <v>45570.645833333336</v>
      </c>
      <c r="J43" s="19" t="s">
        <v>9</v>
      </c>
      <c r="K43" s="24">
        <f>IF($B43="","",VLOOKUP($B43,[2]R6申請受付!$A:$U,21,FALSE))</f>
        <v>45571.583333333336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27" t="s">
        <v>66</v>
      </c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>
        <v>18</v>
      </c>
      <c r="C44" s="1" t="str">
        <f>IF($B44="","",VLOOKUP($B44,[1]R6申請受付!$A:$U,3,FALSE))</f>
        <v>白山町 町内会</v>
      </c>
      <c r="D44" s="23" t="str">
        <f>IF($B44="","",VLOOKUP($B44,[2]R6申請受付!$A:$U,18,FALSE))</f>
        <v>特定日</v>
      </c>
      <c r="E44" s="23" t="str">
        <f>IF($B44="","",VLOOKUP($B44,[2]R6申請受付!$A:$U,19,FALSE))</f>
        <v>土・日</v>
      </c>
      <c r="F44" s="23">
        <f>IF($B44="","",VLOOKUP($B44,[2]R6申請受付!$A:$U,16,FALSE))</f>
        <v>45563</v>
      </c>
      <c r="G44" s="19" t="s">
        <v>10</v>
      </c>
      <c r="H44" s="23">
        <f>IF($B44="","",VLOOKUP($B44,[2]R6申請受付!$A:$U,17,FALSE))</f>
        <v>45564</v>
      </c>
      <c r="I44" s="24">
        <f>IF($B44="","",VLOOKUP($B44,[2]R6申請受付!$A:$U,20,FALSE))</f>
        <v>0.54166666666666663</v>
      </c>
      <c r="J44" s="19" t="s">
        <v>9</v>
      </c>
      <c r="K44" s="24">
        <f>IF($B44="","",VLOOKUP($B44,[2]R6申請受付!$A:$U,21,FALSE))</f>
        <v>45193.708333333336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27" t="s">
        <v>67</v>
      </c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>
        <v>69</v>
      </c>
      <c r="C45" s="1" t="str">
        <f>IF($B45="","",VLOOKUP($B45,[1]R6申請受付!$A:$U,3,FALSE))</f>
        <v>学校町体育協会</v>
      </c>
      <c r="D45" s="23" t="str">
        <f>IF($B45="","",VLOOKUP($B45,[2]R6申請受付!$A:$U,18,FALSE))</f>
        <v>毎週</v>
      </c>
      <c r="E45" s="23" t="str">
        <f>IF($B45="","",VLOOKUP($B45,[2]R6申請受付!$A:$U,19,FALSE))</f>
        <v>土</v>
      </c>
      <c r="F45" s="23">
        <f>IF($B45="","",VLOOKUP($B45,[2]R6申請受付!$A:$U,16,FALSE))</f>
        <v>45402</v>
      </c>
      <c r="G45" s="19" t="s">
        <v>10</v>
      </c>
      <c r="H45" s="23">
        <f>IF($B45="","",VLOOKUP($B45,[2]R6申請受付!$A:$U,17,FALSE))</f>
        <v>45731</v>
      </c>
      <c r="I45" s="24">
        <f>IF($B45="","",VLOOKUP($B45,[2]R6申請受付!$A:$U,20,FALSE))</f>
        <v>0.79166666666666596</v>
      </c>
      <c r="J45" s="19" t="s">
        <v>9</v>
      </c>
      <c r="K45" s="24">
        <f>IF($B45="","",VLOOKUP($B45,[2]R6申請受付!$A:$U,21,FALSE))</f>
        <v>0.85416666666666663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25" t="s">
        <v>15</v>
      </c>
      <c r="AM45" s="25"/>
      <c r="AN45" s="25"/>
      <c r="AO45" s="18"/>
      <c r="AP45" s="18"/>
      <c r="AQ45" s="18"/>
      <c r="AR45" s="18"/>
      <c r="AS45" s="18"/>
    </row>
    <row r="46" spans="1:55" s="14" customFormat="1" ht="23.25" customHeight="1" x14ac:dyDescent="0.15">
      <c r="A46" s="54"/>
      <c r="B46" s="5">
        <v>51</v>
      </c>
      <c r="C46" s="1" t="str">
        <f>IF($B46="","",VLOOKUP($B46,[1]R6申請受付!$A:$U,3,FALSE))</f>
        <v>ジュニアバスケットボールクラブ　新井イーグルス</v>
      </c>
      <c r="D46" s="23" t="str">
        <f>IF($B46="","",VLOOKUP($B46,[2]R6申請受付!$A:$U,18,FALSE))</f>
        <v>毎週</v>
      </c>
      <c r="E46" s="23" t="str">
        <f>IF($B46="","",VLOOKUP($B46,[2]R6申請受付!$A:$U,19,FALSE))</f>
        <v>土</v>
      </c>
      <c r="F46" s="23">
        <f>IF($B46="","",VLOOKUP($B46,[2]R6申請受付!$A:$U,16,FALSE))</f>
        <v>45388</v>
      </c>
      <c r="G46" s="19" t="s">
        <v>10</v>
      </c>
      <c r="H46" s="23">
        <f>IF($B46="","",VLOOKUP($B46,[2]R6申請受付!$A:$U,17,FALSE))</f>
        <v>45745</v>
      </c>
      <c r="I46" s="24">
        <f>IF($B46="","",VLOOKUP($B46,[2]R6申請受付!$A:$U,20,FALSE))</f>
        <v>0.39583333333333331</v>
      </c>
      <c r="J46" s="19" t="s">
        <v>9</v>
      </c>
      <c r="K46" s="24">
        <f>IF($B46="","",VLOOKUP($B46,[2]R6申請受付!$A:$U,21,FALSE))</f>
        <v>0.67708333333333337</v>
      </c>
      <c r="L46" s="18"/>
      <c r="M46" s="18"/>
      <c r="N46" s="18"/>
      <c r="O46" s="18"/>
      <c r="P46" s="18"/>
      <c r="Q46" s="18"/>
      <c r="R46" s="18"/>
      <c r="S46" s="25" t="s">
        <v>69</v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s="14" customFormat="1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8</v>
      </c>
      <c r="C50" s="1" t="str">
        <f>IF($B50="","",VLOOKUP($B50,[1]R6申請受付!$A:$U,3,FALSE))</f>
        <v>学校町 町内会</v>
      </c>
      <c r="D50" s="23" t="str">
        <f>IF($B50="","",VLOOKUP($B50,[2]R6申請受付!$A:$U,18,FALSE))</f>
        <v>特定日</v>
      </c>
      <c r="E50" s="23" t="str">
        <f>IF($B50="","",VLOOKUP($B50,[2]R6申請受付!$A:$U,19,FALSE))</f>
        <v>土・日</v>
      </c>
      <c r="F50" s="23">
        <f>IF($B50="","",VLOOKUP($B50,[2]R6申請受付!$A:$U,16,FALSE))</f>
        <v>45570</v>
      </c>
      <c r="G50" s="19" t="s">
        <v>10</v>
      </c>
      <c r="H50" s="23">
        <f>IF($B50="","",VLOOKUP($B50,[2]R6申請受付!$A:$U,17,FALSE))</f>
        <v>45571</v>
      </c>
      <c r="I50" s="24">
        <f>IF($B50="","",VLOOKUP($B50,[2]R6申請受付!$A:$U,20,FALSE))</f>
        <v>45570.645833333336</v>
      </c>
      <c r="J50" s="19" t="s">
        <v>9</v>
      </c>
      <c r="K50" s="24">
        <f>IF($B50="","",VLOOKUP($B50,[2]R6申請受付!$A:$U,21,FALSE))</f>
        <v>45571.583333333336</v>
      </c>
      <c r="L50" s="27" t="s">
        <v>66</v>
      </c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>
        <v>18</v>
      </c>
      <c r="C51" s="1" t="str">
        <f>IF($B51="","",VLOOKUP($B51,[1]R6申請受付!$A:$U,3,FALSE))</f>
        <v>白山町 町内会</v>
      </c>
      <c r="D51" s="23" t="str">
        <f>IF($B51="","",VLOOKUP($B51,[2]R6申請受付!$A:$U,18,FALSE))</f>
        <v>特定日</v>
      </c>
      <c r="E51" s="23" t="str">
        <f>IF($B51="","",VLOOKUP($B51,[2]R6申請受付!$A:$U,19,FALSE))</f>
        <v>土・日</v>
      </c>
      <c r="F51" s="23">
        <f>IF($B51="","",VLOOKUP($B51,[2]R6申請受付!$A:$U,16,FALSE))</f>
        <v>45563</v>
      </c>
      <c r="G51" s="19" t="s">
        <v>10</v>
      </c>
      <c r="H51" s="23">
        <f>IF($B51="","",VLOOKUP($B51,[2]R6申請受付!$A:$U,17,FALSE))</f>
        <v>45564</v>
      </c>
      <c r="I51" s="24">
        <f>IF($B51="","",VLOOKUP($B51,[2]R6申請受付!$A:$U,20,FALSE))</f>
        <v>0.54166666666666663</v>
      </c>
      <c r="J51" s="19" t="s">
        <v>9</v>
      </c>
      <c r="K51" s="24">
        <f>IF($B51="","",VLOOKUP($B51,[2]R6申請受付!$A:$U,21,FALSE))</f>
        <v>45193.708333333336</v>
      </c>
      <c r="L51" s="27" t="s">
        <v>68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>
        <v>52</v>
      </c>
      <c r="C52" s="1" t="str">
        <f>IF($B52="","",VLOOKUP($B52,[1]R6申請受付!$A:$U,3,FALSE))</f>
        <v>ジュニアバスケットボールクラブ　新井イーグルス</v>
      </c>
      <c r="D52" s="23" t="str">
        <f>IF($B52="","",VLOOKUP($B52,[2]R6申請受付!$A:$U,18,FALSE))</f>
        <v>毎週</v>
      </c>
      <c r="E52" s="23" t="str">
        <f>IF($B52="","",VLOOKUP($B52,[2]R6申請受付!$A:$U,19,FALSE))</f>
        <v>日</v>
      </c>
      <c r="F52" s="23">
        <f>IF($B52="","",VLOOKUP($B52,[2]R6申請受付!$A:$U,16,FALSE))</f>
        <v>45389</v>
      </c>
      <c r="G52" s="19" t="s">
        <v>10</v>
      </c>
      <c r="H52" s="23">
        <f>IF($B52="","",VLOOKUP($B52,[2]R6申請受付!$A:$U,17,FALSE))</f>
        <v>45746</v>
      </c>
      <c r="I52" s="24">
        <f>IF($B52="","",VLOOKUP($B52,[2]R6申請受付!$A:$U,20,FALSE))</f>
        <v>0.39583333333333298</v>
      </c>
      <c r="J52" s="19" t="s">
        <v>9</v>
      </c>
      <c r="K52" s="24">
        <f>IF($B52="","",VLOOKUP($B52,[2]R6申請受付!$A:$U,21,FALSE))</f>
        <v>0.52083333333333304</v>
      </c>
      <c r="L52" s="18"/>
      <c r="M52" s="18"/>
      <c r="N52" s="18"/>
      <c r="O52" s="18"/>
      <c r="P52" s="18"/>
      <c r="Q52" s="18"/>
      <c r="R52" s="18"/>
      <c r="S52" s="25" t="s">
        <v>48</v>
      </c>
      <c r="T52" s="25"/>
      <c r="U52" s="25"/>
      <c r="V52" s="25"/>
      <c r="W52" s="25"/>
      <c r="X52" s="25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s="14" customFormat="1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s="14" customFormat="1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3"/>
      <c r="C57" s="4">
        <f>COUNTA(B8:B56)</f>
        <v>16</v>
      </c>
    </row>
  </sheetData>
  <sortState ref="B22:AS22">
    <sortCondition ref="B22"/>
  </sortState>
  <mergeCells count="35">
    <mergeCell ref="AD7:AE7"/>
    <mergeCell ref="AF7:AG7"/>
    <mergeCell ref="AH7:AI7"/>
    <mergeCell ref="BE7:BF7"/>
    <mergeCell ref="A50:A56"/>
    <mergeCell ref="A36:A42"/>
    <mergeCell ref="A43:A49"/>
    <mergeCell ref="A15:A21"/>
    <mergeCell ref="A22:A28"/>
    <mergeCell ref="A29:A35"/>
    <mergeCell ref="A8:A14"/>
    <mergeCell ref="AT43:BC43"/>
    <mergeCell ref="AT44:BC44"/>
    <mergeCell ref="BG7:BH7"/>
    <mergeCell ref="AU7:AV7"/>
    <mergeCell ref="AW7:AX7"/>
    <mergeCell ref="AY7:AZ7"/>
    <mergeCell ref="BA7:BB7"/>
    <mergeCell ref="BC7:BD7"/>
    <mergeCell ref="AP1:AS1"/>
    <mergeCell ref="A2:AS4"/>
    <mergeCell ref="L7:M7"/>
    <mergeCell ref="N7:O7"/>
    <mergeCell ref="P7:Q7"/>
    <mergeCell ref="R7:S7"/>
    <mergeCell ref="T7:U7"/>
    <mergeCell ref="V7:W7"/>
    <mergeCell ref="AR7:AS7"/>
    <mergeCell ref="AN7:AO7"/>
    <mergeCell ref="AP7:AQ7"/>
    <mergeCell ref="X7:Y7"/>
    <mergeCell ref="Z7:AA7"/>
    <mergeCell ref="AJ7:AK7"/>
    <mergeCell ref="AL7:AM7"/>
    <mergeCell ref="AB7:AC7"/>
  </mergeCells>
  <phoneticPr fontId="18"/>
  <conditionalFormatting sqref="L8:AS10 L52:AS56 L44:Y44 L13:AS43 L45:AS50 L51:Y51">
    <cfRule type="expression" dxfId="49" priority="6">
      <formula>AND($I8&lt;=L$6,$K8&gt;L$6)</formula>
    </cfRule>
  </conditionalFormatting>
  <conditionalFormatting sqref="L11:AS12">
    <cfRule type="expression" dxfId="48" priority="4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490B-037A-44D1-A115-5D3E7C99F00B}">
  <sheetPr>
    <pageSetUpPr fitToPage="1"/>
  </sheetPr>
  <dimension ref="A1:BH57"/>
  <sheetViews>
    <sheetView showGridLines="0" view="pageBreakPreview" zoomScale="98" zoomScaleNormal="62" zoomScaleSheetLayoutView="98" workbookViewId="0">
      <pane xSplit="1" ySplit="7" topLeftCell="B47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C52" sqref="C52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29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5"/>
      <c r="AM8" s="25"/>
      <c r="AN8" s="25"/>
      <c r="AO8" s="25"/>
      <c r="AP8" s="25"/>
      <c r="AQ8" s="25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5"/>
      <c r="AN9" s="25"/>
      <c r="AO9" s="25"/>
      <c r="AP9" s="25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63</v>
      </c>
      <c r="C43" s="1" t="str">
        <f>IF($B43="","",VLOOKUP($B43,[1]R6申請受付!$A:$U,3,FALSE))</f>
        <v>NPOスポーツクラブあらい　ジュニアサッカークラブ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45395</v>
      </c>
      <c r="G43" s="19" t="s">
        <v>10</v>
      </c>
      <c r="H43" s="23">
        <f>IF($B43="","",VLOOKUP($B43,[2]R6申請受付!$A:$U,17,FALSE))</f>
        <v>45626</v>
      </c>
      <c r="I43" s="24">
        <f>IF($B43="","",VLOOKUP($B43,[2]R6申請受付!$A:$U,20,FALSE))</f>
        <v>0.54166666666666596</v>
      </c>
      <c r="J43" s="19" t="s">
        <v>9</v>
      </c>
      <c r="K43" s="24">
        <f>IF($B43="","",VLOOKUP($B43,[2]R6申請受付!$A:$U,21,FALSE))</f>
        <v>0.70833333333333304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25"/>
      <c r="S44" s="25"/>
      <c r="T44" s="25"/>
      <c r="U44" s="25"/>
      <c r="V44" s="25"/>
      <c r="W44" s="25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39</v>
      </c>
      <c r="C50" s="1" t="str">
        <f>IF($B50="","",VLOOKUP($B50,[1]R6申請受付!$A:$U,3,FALSE))</f>
        <v>中央小ソフトボーイズ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45402</v>
      </c>
      <c r="G50" s="19" t="s">
        <v>10</v>
      </c>
      <c r="H50" s="23">
        <f>IF($B50="","",VLOOKUP($B50,[2]R6申請受付!$A:$U,17,FALSE))</f>
        <v>45626</v>
      </c>
      <c r="I50" s="24">
        <f>IF($B50="","",VLOOKUP($B50,[2]R6申請受付!$A:$U,20,FALSE))</f>
        <v>0.625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>
        <v>75</v>
      </c>
      <c r="C51" s="1" t="str">
        <f>IF($B51="","",VLOOKUP($B51,[1]R6申請受付!$A:$U,3,FALSE))</f>
        <v>高柳こども会　（ソフトボール）</v>
      </c>
      <c r="D51" s="23" t="str">
        <f>IF($B51="","",VLOOKUP($B51,[2]R6申請受付!$A:$U,18,FALSE))</f>
        <v>毎週</v>
      </c>
      <c r="E51" s="23" t="str">
        <f>IF($B51="","",VLOOKUP($B51,[2]R6申請受付!$A:$U,19,FALSE))</f>
        <v>日</v>
      </c>
      <c r="F51" s="23">
        <f>IF($B51="","",VLOOKUP($B51,[2]R6申請受付!$A:$U,16,FALSE))</f>
        <v>45389</v>
      </c>
      <c r="G51" s="19" t="s">
        <v>10</v>
      </c>
      <c r="H51" s="23">
        <f>IF($B51="","",VLOOKUP($B51,[2]R6申請受付!$A:$U,17,FALSE))</f>
        <v>45746</v>
      </c>
      <c r="I51" s="24">
        <f>IF($B51="","",VLOOKUP($B51,[2]R6申請受付!$A:$U,20,FALSE))</f>
        <v>0.375</v>
      </c>
      <c r="J51" s="19" t="s">
        <v>9</v>
      </c>
      <c r="K51" s="24">
        <f>IF($B51="","",VLOOKUP($B51,[2]R6申請受付!$A:$U,21,FALSE))</f>
        <v>0.5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3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31" priority="2">
      <formula>AND($I8&lt;=L$6,$K8&gt;L$6)</formula>
    </cfRule>
  </conditionalFormatting>
  <conditionalFormatting sqref="L11:AS12">
    <cfRule type="expression" dxfId="30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B022-617B-4862-AEFA-7CE864907882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31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29" priority="2">
      <formula>AND($I8&lt;=L$6,$K8&gt;L$6)</formula>
    </cfRule>
  </conditionalFormatting>
  <conditionalFormatting sqref="L11:AS12">
    <cfRule type="expression" dxfId="28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6E98-8618-4812-A1B9-573FD6221CC6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32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27" priority="2">
      <formula>AND($I8&lt;=L$6,$K8&gt;L$6)</formula>
    </cfRule>
  </conditionalFormatting>
  <conditionalFormatting sqref="L11:AS12">
    <cfRule type="expression" dxfId="26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27F6-026D-4814-B871-18AC65142ACD}">
  <sheetPr>
    <pageSetUpPr fitToPage="1"/>
  </sheetPr>
  <dimension ref="A1:BH57"/>
  <sheetViews>
    <sheetView showGridLines="0" view="pageBreakPreview" zoomScale="75" zoomScaleNormal="62" zoomScaleSheetLayoutView="75" workbookViewId="0">
      <pane xSplit="1" ySplit="7" topLeftCell="B31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58" sqref="B58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35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82</v>
      </c>
      <c r="C8" s="1" t="str">
        <f>IF($B8="","",VLOOKUP($B8,[1]R6申請受付!$A:$U,3,FALSE))</f>
        <v>FC.Balzo妙高</v>
      </c>
      <c r="D8" s="23" t="str">
        <f>IF($B8="","",VLOOKUP($B8,[2]R6申請受付!$A:$U,18,FALSE))</f>
        <v>毎週</v>
      </c>
      <c r="E8" s="23" t="str">
        <f>IF($B8="","",VLOOKUP($B8,[2]R6申請受付!$A:$U,19,FALSE))</f>
        <v>月・火・水・金</v>
      </c>
      <c r="F8" s="23">
        <f>IF($B8="","",VLOOKUP($B8,[2]R6申請受付!$A:$U,16,FALSE))</f>
        <v>45392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0.70833333333333304</v>
      </c>
      <c r="J8" s="19" t="s">
        <v>9</v>
      </c>
      <c r="K8" s="24">
        <f>IF($B8="","",VLOOKUP($B8,[2]R6申請受付!$A:$U,21,FALSE))</f>
        <v>0.8125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39" t="s">
        <v>76</v>
      </c>
      <c r="AI8" s="25"/>
      <c r="AJ8" s="25"/>
      <c r="AK8" s="25"/>
      <c r="AL8" s="25"/>
      <c r="AM8" s="25"/>
      <c r="AN8" s="25"/>
      <c r="AO8" s="25"/>
      <c r="AP8" s="25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>
        <v>82</v>
      </c>
      <c r="C15" s="1" t="str">
        <f>IF($B15="","",VLOOKUP($B15,[1]R6申請受付!$A:$U,3,FALSE))</f>
        <v>FC.Balzo妙高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月・火・水・金</v>
      </c>
      <c r="F15" s="23">
        <f>IF($B15="","",VLOOKUP($B15,[2]R6申請受付!$A:$U,16,FALSE))</f>
        <v>45392</v>
      </c>
      <c r="G15" s="19" t="s">
        <v>10</v>
      </c>
      <c r="H15" s="23">
        <f>IF($B15="","",VLOOKUP($B15,[2]R6申請受付!$A:$U,17,FALSE))</f>
        <v>45747</v>
      </c>
      <c r="I15" s="24">
        <f>IF($B15="","",VLOOKUP($B15,[2]R6申請受付!$A:$U,20,FALSE))</f>
        <v>0.70833333333333304</v>
      </c>
      <c r="J15" s="19" t="s">
        <v>9</v>
      </c>
      <c r="K15" s="24">
        <f>IF($B15="","",VLOOKUP($B15,[2]R6申請受付!$A:$U,21,FALSE))</f>
        <v>0.8125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 t="s">
        <v>77</v>
      </c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>
        <v>82</v>
      </c>
      <c r="C22" s="1" t="str">
        <f>IF($B22="","",VLOOKUP($B22,[1]R6申請受付!$A:$U,3,FALSE))</f>
        <v>FC.Balzo妙高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月・火・水・金</v>
      </c>
      <c r="F22" s="23">
        <f>IF($B22="","",VLOOKUP($B22,[2]R6申請受付!$A:$U,16,FALSE))</f>
        <v>45392</v>
      </c>
      <c r="G22" s="19" t="s">
        <v>10</v>
      </c>
      <c r="H22" s="23">
        <f>IF($B22="","",VLOOKUP($B22,[2]R6申請受付!$A:$U,17,FALSE))</f>
        <v>45747</v>
      </c>
      <c r="I22" s="24">
        <f>IF($B22="","",VLOOKUP($B22,[2]R6申請受付!$A:$U,20,FALSE))</f>
        <v>0.70833333333333304</v>
      </c>
      <c r="J22" s="19" t="s">
        <v>9</v>
      </c>
      <c r="K22" s="24">
        <f>IF($B22="","",VLOOKUP($B22,[2]R6申請受付!$A:$U,21,FALSE))</f>
        <v>0.8125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31" t="s">
        <v>76</v>
      </c>
      <c r="AI22" s="25"/>
      <c r="AJ22" s="25"/>
      <c r="AK22" s="25"/>
      <c r="AL22" s="25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82</v>
      </c>
      <c r="C36" s="1" t="str">
        <f>IF($B36="","",VLOOKUP($B36,[1]R6申請受付!$A:$U,3,FALSE))</f>
        <v>FC.Balzo妙高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月・火・水・金</v>
      </c>
      <c r="F36" s="23">
        <f>IF($B36="","",VLOOKUP($B36,[2]R6申請受付!$A:$U,16,FALSE))</f>
        <v>45392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0.70833333333333304</v>
      </c>
      <c r="J36" s="19" t="s">
        <v>9</v>
      </c>
      <c r="K36" s="24">
        <f>IF($B36="","",VLOOKUP($B36,[2]R6申請受付!$A:$U,21,FALSE))</f>
        <v>0.8125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38" t="s">
        <v>76</v>
      </c>
      <c r="AI36" s="25"/>
      <c r="AJ36" s="25"/>
      <c r="AK36" s="25"/>
      <c r="AL36" s="25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>
        <v>83</v>
      </c>
      <c r="C37" s="1" t="str">
        <f>IF($B37="","",VLOOKUP($B37,[1]R6申請受付!$A:$U,3,FALSE))</f>
        <v>FC.Balzo妙高</v>
      </c>
      <c r="D37" s="23" t="str">
        <f>IF($B37="","",VLOOKUP($B37,[2]R6申請受付!$A:$U,18,FALSE))</f>
        <v>毎月</v>
      </c>
      <c r="E37" s="23" t="str">
        <f>IF($B37="","",VLOOKUP($B37,[2]R6申請受付!$A:$U,19,FALSE))</f>
        <v>最終金</v>
      </c>
      <c r="F37" s="23">
        <f>IF($B37="","",VLOOKUP($B37,[2]R6申請受付!$A:$U,16,FALSE))</f>
        <v>45392</v>
      </c>
      <c r="G37" s="19" t="s">
        <v>10</v>
      </c>
      <c r="H37" s="23">
        <f>IF($B37="","",VLOOKUP($B37,[2]R6申請受付!$A:$U,17,FALSE))</f>
        <v>45747</v>
      </c>
      <c r="I37" s="24">
        <f>IF($B37="","",VLOOKUP($B37,[2]R6申請受付!$A:$U,20,FALSE))</f>
        <v>0.79166666666666663</v>
      </c>
      <c r="J37" s="19" t="s">
        <v>9</v>
      </c>
      <c r="K37" s="24">
        <f>IF($B37="","",VLOOKUP($B37,[2]R6申請受付!$A:$U,21,FALSE))</f>
        <v>0.875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 t="s">
        <v>77</v>
      </c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5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25" priority="2">
      <formula>AND($I8&lt;=L$6,$K8&gt;L$6)</formula>
    </cfRule>
  </conditionalFormatting>
  <conditionalFormatting sqref="L11:AS12">
    <cfRule type="expression" dxfId="24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1352-20B5-4BE6-B1FF-C401685922B5}">
  <sheetPr>
    <pageSetUpPr fitToPage="1"/>
  </sheetPr>
  <dimension ref="A1:BH57"/>
  <sheetViews>
    <sheetView showGridLines="0" view="pageBreakPreview" zoomScale="75" zoomScaleNormal="62" zoomScaleSheetLayoutView="75" workbookViewId="0">
      <pane xSplit="1" ySplit="7" topLeftCell="B33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H36" sqref="AH3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33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82</v>
      </c>
      <c r="C8" s="1" t="str">
        <f>IF($B8="","",VLOOKUP($B8,[1]R6申請受付!$A:$U,3,FALSE))</f>
        <v>FC.Balzo妙高</v>
      </c>
      <c r="D8" s="23" t="str">
        <f>IF($B8="","",VLOOKUP($B8,[2]R6申請受付!$A:$U,18,FALSE))</f>
        <v>毎週</v>
      </c>
      <c r="E8" s="23" t="str">
        <f>IF($B8="","",VLOOKUP($B8,[2]R6申請受付!$A:$U,19,FALSE))</f>
        <v>月・火・水・金</v>
      </c>
      <c r="F8" s="23">
        <f>IF($B8="","",VLOOKUP($B8,[2]R6申請受付!$A:$U,16,FALSE))</f>
        <v>45392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0.70833333333333304</v>
      </c>
      <c r="J8" s="19" t="s">
        <v>9</v>
      </c>
      <c r="K8" s="24">
        <f>IF($B8="","",VLOOKUP($B8,[2]R6申請受付!$A:$U,21,FALSE))</f>
        <v>0.8125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39" t="s">
        <v>75</v>
      </c>
      <c r="AI8" s="25"/>
      <c r="AJ8" s="25"/>
      <c r="AK8" s="25"/>
      <c r="AL8" s="25"/>
      <c r="AM8" s="25"/>
      <c r="AN8" s="25"/>
      <c r="AO8" s="25"/>
      <c r="AP8" s="25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>
        <v>82</v>
      </c>
      <c r="C15" s="1" t="str">
        <f>IF($B15="","",VLOOKUP($B15,[1]R6申請受付!$A:$U,3,FALSE))</f>
        <v>FC.Balzo妙高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月・火・水・金</v>
      </c>
      <c r="F15" s="23">
        <f>IF($B15="","",VLOOKUP($B15,[2]R6申請受付!$A:$U,16,FALSE))</f>
        <v>45392</v>
      </c>
      <c r="G15" s="19" t="s">
        <v>10</v>
      </c>
      <c r="H15" s="23">
        <f>IF($B15="","",VLOOKUP($B15,[2]R6申請受付!$A:$U,17,FALSE))</f>
        <v>45747</v>
      </c>
      <c r="I15" s="24">
        <f>IF($B15="","",VLOOKUP($B15,[2]R6申請受付!$A:$U,20,FALSE))</f>
        <v>0.70833333333333304</v>
      </c>
      <c r="J15" s="19" t="s">
        <v>9</v>
      </c>
      <c r="K15" s="24">
        <f>IF($B15="","",VLOOKUP($B15,[2]R6申請受付!$A:$U,21,FALSE))</f>
        <v>0.8125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 t="s">
        <v>78</v>
      </c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>
        <v>82</v>
      </c>
      <c r="C22" s="1" t="str">
        <f>IF($B22="","",VLOOKUP($B22,[1]R6申請受付!$A:$U,3,FALSE))</f>
        <v>FC.Balzo妙高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月・火・水・金</v>
      </c>
      <c r="F22" s="23">
        <f>IF($B22="","",VLOOKUP($B22,[2]R6申請受付!$A:$U,16,FALSE))</f>
        <v>45392</v>
      </c>
      <c r="G22" s="19" t="s">
        <v>10</v>
      </c>
      <c r="H22" s="23">
        <f>IF($B22="","",VLOOKUP($B22,[2]R6申請受付!$A:$U,17,FALSE))</f>
        <v>45747</v>
      </c>
      <c r="I22" s="24">
        <f>IF($B22="","",VLOOKUP($B22,[2]R6申請受付!$A:$U,20,FALSE))</f>
        <v>0.70833333333333304</v>
      </c>
      <c r="J22" s="19" t="s">
        <v>9</v>
      </c>
      <c r="K22" s="24">
        <f>IF($B22="","",VLOOKUP($B22,[2]R6申請受付!$A:$U,21,FALSE))</f>
        <v>0.8125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39" t="s">
        <v>75</v>
      </c>
      <c r="AI22" s="25"/>
      <c r="AJ22" s="25"/>
      <c r="AK22" s="25"/>
      <c r="AL22" s="25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82</v>
      </c>
      <c r="C36" s="1" t="str">
        <f>IF($B36="","",VLOOKUP($B36,[1]R6申請受付!$A:$U,3,FALSE))</f>
        <v>FC.Balzo妙高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月・火・水・金</v>
      </c>
      <c r="F36" s="23">
        <f>IF($B36="","",VLOOKUP($B36,[2]R6申請受付!$A:$U,16,FALSE))</f>
        <v>45392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0.70833333333333304</v>
      </c>
      <c r="J36" s="19" t="s">
        <v>9</v>
      </c>
      <c r="K36" s="24">
        <f>IF($B36="","",VLOOKUP($B36,[2]R6申請受付!$A:$U,21,FALSE))</f>
        <v>0.8125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39" t="s">
        <v>74</v>
      </c>
      <c r="AI36" s="25"/>
      <c r="AJ36" s="25"/>
      <c r="AK36" s="25"/>
      <c r="AL36" s="25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>
        <v>83</v>
      </c>
      <c r="C37" s="1" t="str">
        <f>IF($B37="","",VLOOKUP($B37,[1]R6申請受付!$A:$U,3,FALSE))</f>
        <v>FC.Balzo妙高</v>
      </c>
      <c r="D37" s="23" t="str">
        <f>IF($B37="","",VLOOKUP($B37,[2]R6申請受付!$A:$U,18,FALSE))</f>
        <v>毎月</v>
      </c>
      <c r="E37" s="23" t="str">
        <f>IF($B37="","",VLOOKUP($B37,[2]R6申請受付!$A:$U,19,FALSE))</f>
        <v>最終金</v>
      </c>
      <c r="F37" s="23">
        <f>IF($B37="","",VLOOKUP($B37,[2]R6申請受付!$A:$U,16,FALSE))</f>
        <v>45392</v>
      </c>
      <c r="G37" s="19" t="s">
        <v>10</v>
      </c>
      <c r="H37" s="23">
        <f>IF($B37="","",VLOOKUP($B37,[2]R6申請受付!$A:$U,17,FALSE))</f>
        <v>45747</v>
      </c>
      <c r="I37" s="24">
        <f>IF($B37="","",VLOOKUP($B37,[2]R6申請受付!$A:$U,20,FALSE))</f>
        <v>0.79166666666666663</v>
      </c>
      <c r="J37" s="19" t="s">
        <v>9</v>
      </c>
      <c r="K37" s="24">
        <f>IF($B37="","",VLOOKUP($B37,[2]R6申請受付!$A:$U,21,FALSE))</f>
        <v>0.875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 t="s">
        <v>78</v>
      </c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5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23" priority="2">
      <formula>AND($I8&lt;=L$6,$K8&gt;L$6)</formula>
    </cfRule>
  </conditionalFormatting>
  <conditionalFormatting sqref="L11:AS12">
    <cfRule type="expression" dxfId="22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C653-09A3-4FE5-8118-4F952F63F0F1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T2" sqref="AT2"/>
    </sheetView>
  </sheetViews>
  <sheetFormatPr defaultRowHeight="13.5" x14ac:dyDescent="0.15"/>
  <cols>
    <col min="1" max="1" width="2.75" style="35" customWidth="1"/>
    <col min="2" max="2" width="7.625" style="35" customWidth="1"/>
    <col min="3" max="3" width="25.625" style="35" customWidth="1"/>
    <col min="4" max="6" width="6.625" style="35" customWidth="1"/>
    <col min="7" max="7" width="3.125" style="35" customWidth="1"/>
    <col min="8" max="9" width="6.625" style="35" customWidth="1"/>
    <col min="10" max="10" width="3.125" style="35" customWidth="1"/>
    <col min="11" max="11" width="6.625" style="35" customWidth="1"/>
    <col min="12" max="45" width="6.5" style="35" customWidth="1"/>
    <col min="46" max="61" width="2.25" style="35" customWidth="1"/>
    <col min="62" max="16384" width="9" style="35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65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37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36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36"/>
      <c r="C57" s="4">
        <f>COUNTA(B8:B56)</f>
        <v>0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21" priority="2">
      <formula>AND($I8&lt;=L$6,$K8&gt;L$6)</formula>
    </cfRule>
  </conditionalFormatting>
  <conditionalFormatting sqref="L11:AS12">
    <cfRule type="expression" dxfId="20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1DAC-3EBA-46C2-AE31-C055DE9FA1C8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32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34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19" priority="2">
      <formula>AND($I8&lt;=L$6,$K8&gt;L$6)</formula>
    </cfRule>
  </conditionalFormatting>
  <conditionalFormatting sqref="L11:AS12">
    <cfRule type="expression" dxfId="18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7D4C-9769-4E53-A54B-B314DF183EBB}">
  <sheetPr>
    <pageSetUpPr fitToPage="1"/>
  </sheetPr>
  <dimension ref="A1:BH57"/>
  <sheetViews>
    <sheetView showGridLines="0" tabSelected="1" view="pageBreakPreview" zoomScale="40" zoomScaleNormal="62" zoomScaleSheetLayoutView="40" workbookViewId="0">
      <pane xSplit="1" ySplit="7" topLeftCell="B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M11" sqref="AM11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37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55</v>
      </c>
      <c r="C8" s="1" t="str">
        <f>IF($B8="","",VLOOKUP($B8,[1]R6申請受付!$A:$U,3,FALSE))</f>
        <v>新井小学校白山町第2ＰＴＡ</v>
      </c>
      <c r="D8" s="23" t="str">
        <f>IF($B8="","",VLOOKUP($B8,[2]R6申請受付!$A:$U,18,FALSE))</f>
        <v>毎週</v>
      </c>
      <c r="E8" s="23" t="str">
        <f>IF($B8="","",VLOOKUP($B8,[2]R6申請受付!$A:$U,19,FALSE))</f>
        <v>月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45502</v>
      </c>
      <c r="I8" s="24">
        <f>IF($B8="","",VLOOKUP($B8,[2]R6申請受付!$A:$U,20,FALSE))</f>
        <v>0.77083333333333304</v>
      </c>
      <c r="J8" s="19" t="s">
        <v>9</v>
      </c>
      <c r="K8" s="24">
        <f>IF($B8="","",VLOOKUP($B8,[2]R6申請受付!$A:$U,21,FALSE))</f>
        <v>0.874999999999999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15</v>
      </c>
      <c r="AL8" s="25"/>
      <c r="AM8" s="25"/>
      <c r="AN8" s="25"/>
      <c r="AO8" s="25"/>
      <c r="AP8" s="18"/>
      <c r="AQ8" s="18"/>
      <c r="AR8" s="18"/>
      <c r="AS8" s="18"/>
    </row>
    <row r="9" spans="1:60" ht="23.25" customHeight="1" x14ac:dyDescent="0.15">
      <c r="A9" s="53"/>
      <c r="B9" s="5">
        <v>14</v>
      </c>
      <c r="C9" s="1" t="str">
        <f>IF($B9="","",VLOOKUP($B9,[1]R6申請受付!$A:$U,3,FALSE))</f>
        <v>新井Ｂ・Ｃ</v>
      </c>
      <c r="D9" s="23" t="str">
        <f>IF($B9="","",VLOOKUP($B9,[2]R6申請受付!$A:$U,18,FALSE))</f>
        <v>毎週</v>
      </c>
      <c r="E9" s="23" t="str">
        <f>IF($B9="","",VLOOKUP($B9,[2]R6申請受付!$A:$U,19,FALSE))</f>
        <v>月</v>
      </c>
      <c r="F9" s="23">
        <f>IF($B9="","",VLOOKUP($B9,[2]R6申請受付!$A:$U,16,FALSE))</f>
        <v>45383</v>
      </c>
      <c r="G9" s="19" t="s">
        <v>10</v>
      </c>
      <c r="H9" s="23">
        <f>IF($B9="","",VLOOKUP($B9,[2]R6申請受付!$A:$U,17,FALSE))</f>
        <v>45747</v>
      </c>
      <c r="I9" s="24">
        <f>IF($B9="","",VLOOKUP($B9,[2]R6申請受付!$A:$U,20,FALSE))</f>
        <v>0.8125</v>
      </c>
      <c r="J9" s="19" t="s">
        <v>9</v>
      </c>
      <c r="K9" s="24">
        <f>IF($B9="","",VLOOKUP($B9,[2]R6申請受付!$A:$U,21,FALSE))</f>
        <v>0.89583333333333304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5" t="s">
        <v>16</v>
      </c>
      <c r="AN9" s="25"/>
      <c r="AO9" s="25"/>
      <c r="AP9" s="25"/>
      <c r="AQ9" s="18"/>
      <c r="AR9" s="18"/>
      <c r="AS9" s="18"/>
    </row>
    <row r="10" spans="1:60" ht="23.25" customHeight="1" x14ac:dyDescent="0.15">
      <c r="A10" s="53"/>
      <c r="B10" s="5">
        <v>93</v>
      </c>
      <c r="C10" s="1" t="str">
        <f>IF($B10="","",VLOOKUP($B10,[1]R6申請受付!$A:$U,3,FALSE))</f>
        <v>上越ジョーズ及びジュニアＢＢＣ新井教室</v>
      </c>
      <c r="D10" s="23" t="str">
        <f>IF($B10="","",VLOOKUP($B10,[2]R6申請受付!$A:$U,18,FALSE))</f>
        <v>毎週</v>
      </c>
      <c r="E10" s="23" t="str">
        <f>IF($B10="","",VLOOKUP($B10,[2]R6申請受付!$A:$U,19,FALSE))</f>
        <v>月</v>
      </c>
      <c r="F10" s="23">
        <f>IF($B10="","",VLOOKUP($B10,[2]R6申請受付!$A:$U,16,FALSE))</f>
        <v>45509</v>
      </c>
      <c r="G10" s="19" t="s">
        <v>10</v>
      </c>
      <c r="H10" s="23">
        <f>IF($B10="","",VLOOKUP($B10,[2]R6申請受付!$A:$U,17,FALSE))</f>
        <v>45747</v>
      </c>
      <c r="I10" s="24">
        <f>IF($B10="","",VLOOKUP($B10,[2]R6申請受付!$A:$U,20,FALSE))</f>
        <v>0.77083333333333337</v>
      </c>
      <c r="J10" s="19" t="s">
        <v>9</v>
      </c>
      <c r="K10" s="24">
        <f>IF($B10="","",VLOOKUP($B10,[2]R6申請受付!$A:$U,21,FALSE))</f>
        <v>0.875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 t="s">
        <v>82</v>
      </c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>
        <v>65</v>
      </c>
      <c r="C15" s="1" t="str">
        <f>IF($B15="","",VLOOKUP($B15,[1]R6申請受付!$A:$U,3,FALSE))</f>
        <v>NPOスポーツクラブあらい　ジュニアユースサッカークラブ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</v>
      </c>
      <c r="F15" s="23">
        <f>IF($B15="","",VLOOKUP($B15,[2]R6申請受付!$A:$U,16,FALSE))</f>
        <v>45384</v>
      </c>
      <c r="G15" s="19" t="s">
        <v>10</v>
      </c>
      <c r="H15" s="23">
        <f>IF($B15="","",VLOOKUP($B15,[2]R6申請受付!$A:$U,17,FALSE))</f>
        <v>45741</v>
      </c>
      <c r="I15" s="24">
        <f>IF($B15="","",VLOOKUP($B15,[2]R6申請受付!$A:$U,20,FALSE))</f>
        <v>0.8125</v>
      </c>
      <c r="J15" s="19" t="s">
        <v>9</v>
      </c>
      <c r="K15" s="24">
        <f>IF($B15="","",VLOOKUP($B15,[2]R6申請受付!$A:$U,21,FALSE))</f>
        <v>0.89583333333333304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25" t="s">
        <v>48</v>
      </c>
      <c r="AN15" s="25"/>
      <c r="AO15" s="25"/>
      <c r="AP15" s="25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>
        <v>15</v>
      </c>
      <c r="C22" s="1" t="str">
        <f>IF($B22="","",VLOOKUP($B22,[1]R6申請受付!$A:$U,3,FALSE))</f>
        <v>ARAIジュニアバレーボールクラブ女子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</v>
      </c>
      <c r="F22" s="23">
        <f>IF($B22="","",VLOOKUP($B22,[2]R6申請受付!$A:$U,16,FALSE))</f>
        <v>45385</v>
      </c>
      <c r="G22" s="19" t="s">
        <v>10</v>
      </c>
      <c r="H22" s="23">
        <f>IF($B22="","",VLOOKUP($B22,[2]R6申請受付!$A:$U,17,FALSE))</f>
        <v>45742</v>
      </c>
      <c r="I22" s="24">
        <f>IF($B22="","",VLOOKUP($B22,[2]R6申請受付!$A:$U,20,FALSE))</f>
        <v>0.79166666666666596</v>
      </c>
      <c r="J22" s="19" t="s">
        <v>9</v>
      </c>
      <c r="K22" s="24">
        <f>IF($B22="","",VLOOKUP($B22,[2]R6申請受付!$A:$U,21,FALSE))</f>
        <v>0.874999999999999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5" t="s">
        <v>15</v>
      </c>
      <c r="AM22" s="25"/>
      <c r="AN22" s="25"/>
      <c r="AO22" s="25"/>
      <c r="AP22" s="18"/>
      <c r="AQ22" s="18"/>
      <c r="AR22" s="18"/>
      <c r="AS22" s="18"/>
    </row>
    <row r="23" spans="1:45" ht="23.25" customHeight="1" x14ac:dyDescent="0.15">
      <c r="A23" s="53"/>
      <c r="B23" s="5">
        <v>59</v>
      </c>
      <c r="C23" s="1" t="str">
        <f>IF($B23="","",VLOOKUP($B23,[1]R6申請受付!$A:$U,3,FALSE))</f>
        <v>さつきクラブ</v>
      </c>
      <c r="D23" s="23" t="str">
        <f>IF($B23="","",VLOOKUP($B23,[2]R6申請受付!$A:$U,18,FALSE))</f>
        <v>毎週</v>
      </c>
      <c r="E23" s="23" t="str">
        <f>IF($B23="","",VLOOKUP($B23,[2]R6申請受付!$A:$U,19,FALSE))</f>
        <v>水</v>
      </c>
      <c r="F23" s="23">
        <f>IF($B23="","",VLOOKUP($B23,[2]R6申請受付!$A:$U,16,FALSE))</f>
        <v>45017</v>
      </c>
      <c r="G23" s="19" t="s">
        <v>10</v>
      </c>
      <c r="H23" s="23">
        <f>IF($B23="","",VLOOKUP($B23,[2]R6申請受付!$A:$U,17,FALSE))</f>
        <v>45382</v>
      </c>
      <c r="I23" s="24">
        <f>IF($B23="","",VLOOKUP($B23,[2]R6申請受付!$A:$U,20,FALSE))</f>
        <v>0.8125</v>
      </c>
      <c r="J23" s="19" t="s">
        <v>9</v>
      </c>
      <c r="K23" s="24">
        <f>IF($B23="","",VLOOKUP($B23,[2]R6申請受付!$A:$U,21,FALSE))</f>
        <v>0.91666666666666596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5" t="s">
        <v>15</v>
      </c>
      <c r="AN23" s="25"/>
      <c r="AO23" s="25"/>
      <c r="AP23" s="25"/>
      <c r="AQ23" s="25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>
        <v>50</v>
      </c>
      <c r="C29" s="1" t="str">
        <f>IF($B29="","",VLOOKUP($B29,[1]R6申請受付!$A:$U,3,FALSE))</f>
        <v>FC　ARAI　2006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木</v>
      </c>
      <c r="F29" s="23">
        <f>IF($B29="","",VLOOKUP($B29,[2]R6申請受付!$A:$U,16,FALSE))</f>
        <v>45386</v>
      </c>
      <c r="G29" s="19" t="s">
        <v>10</v>
      </c>
      <c r="H29" s="23">
        <f>IF($B29="","",VLOOKUP($B29,[2]R6申請受付!$A:$U,17,FALSE))</f>
        <v>45743</v>
      </c>
      <c r="I29" s="24">
        <f>IF($B29="","",VLOOKUP($B29,[2]R6申請受付!$A:$U,20,FALSE))</f>
        <v>0.83333333333333304</v>
      </c>
      <c r="J29" s="19" t="s">
        <v>9</v>
      </c>
      <c r="K29" s="24">
        <f>IF($B29="","",VLOOKUP($B29,[2]R6申請受付!$A:$U,21,FALSE))</f>
        <v>0.91666666666666596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25" t="s">
        <v>48</v>
      </c>
      <c r="AO29" s="25"/>
      <c r="AP29" s="25"/>
      <c r="AQ29" s="25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54</v>
      </c>
      <c r="C43" s="1" t="str">
        <f>IF($B43="","",VLOOKUP($B43,[1]R6申請受付!$A:$U,3,FALSE))</f>
        <v>新井小学校白山町第2ＰＴＡ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45388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0.75</v>
      </c>
      <c r="J43" s="19" t="s">
        <v>9</v>
      </c>
      <c r="K43" s="24">
        <f>IF($B43="","",VLOOKUP($B43,[2]R6申請受付!$A:$U,21,FALSE))</f>
        <v>0.874999999999999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5" t="s">
        <v>48</v>
      </c>
      <c r="AK43" s="25"/>
      <c r="AL43" s="25"/>
      <c r="AM43" s="25"/>
      <c r="AN43" s="25"/>
      <c r="AO43" s="25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>
        <v>84</v>
      </c>
      <c r="C44" s="1" t="str">
        <f>IF($B44="","",VLOOKUP($B44,[1]R6申請受付!$A:$U,3,FALSE))</f>
        <v>新井中学校男子バレーボール部保護者会</v>
      </c>
      <c r="D44" s="23" t="str">
        <f>IF($B44="","",VLOOKUP($B44,[2]R6申請受付!$A:$U,18,FALSE))</f>
        <v>特定日</v>
      </c>
      <c r="E44" s="23" t="str">
        <f>IF($B44="","",VLOOKUP($B44,[2]R6申請受付!$A:$U,19,FALSE))</f>
        <v>日</v>
      </c>
      <c r="F44" s="23">
        <f>IF($B44="","",VLOOKUP($B44,[2]R6申請受付!$A:$U,16,FALSE))</f>
        <v>45410</v>
      </c>
      <c r="G44" s="19" t="s">
        <v>10</v>
      </c>
      <c r="H44" s="23">
        <f>IF($B44="","",VLOOKUP($B44,[2]R6申請受付!$A:$U,17,FALSE))</f>
        <v>45410</v>
      </c>
      <c r="I44" s="24">
        <f>IF($B44="","",VLOOKUP($B44,[2]R6申請受付!$A:$U,20,FALSE))</f>
        <v>0.35416666666666669</v>
      </c>
      <c r="J44" s="19" t="s">
        <v>9</v>
      </c>
      <c r="K44" s="24">
        <f>IF($B44="","",VLOOKUP($B44,[2]R6申請受付!$A:$U,21,FALSE))</f>
        <v>0.47916666666666669</v>
      </c>
      <c r="L44" s="18"/>
      <c r="M44" s="18"/>
      <c r="N44" s="18"/>
      <c r="O44" s="18"/>
      <c r="P44" s="18"/>
      <c r="Q44" s="18"/>
      <c r="R44" s="18"/>
      <c r="S44" s="18" t="s">
        <v>79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9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17" priority="2">
      <formula>AND($I8&lt;=L$6,$K8&gt;L$6)</formula>
    </cfRule>
  </conditionalFormatting>
  <conditionalFormatting sqref="L11:AS12">
    <cfRule type="expression" dxfId="16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AFAF-D1DF-43F3-A45C-EEF1C37A0927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32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36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40</v>
      </c>
      <c r="C50" s="1" t="str">
        <f>IF($B50="","",VLOOKUP($B50,[1]R6申請受付!$A:$U,3,FALSE))</f>
        <v>白山町第２PTA（ミラクル俱楽部）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45389</v>
      </c>
      <c r="G50" s="19" t="s">
        <v>10</v>
      </c>
      <c r="H50" s="23">
        <f>IF($B50="","",VLOOKUP($B50,[2]R6申請受付!$A:$U,17,FALSE))</f>
        <v>45592</v>
      </c>
      <c r="I50" s="24">
        <f>IF($B50="","",VLOOKUP($B50,[2]R6申請受付!$A:$U,20,FALSE))</f>
        <v>0.58333333333333304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1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15" priority="2">
      <formula>AND($I8&lt;=L$6,$K8&gt;L$6)</formula>
    </cfRule>
  </conditionalFormatting>
  <conditionalFormatting sqref="L11:AS12">
    <cfRule type="expression" dxfId="14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03C1-11E5-4B69-BBF2-204EC594F9E0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26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P43" sqref="P43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38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>
        <v>80</v>
      </c>
      <c r="C15" s="1" t="str">
        <f>IF($B15="","",VLOOKUP($B15,[1]R6申請受付!$A:$U,3,FALSE))</f>
        <v>新井吹奏楽団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火・金</v>
      </c>
      <c r="F15" s="23">
        <f>IF($B15="","",VLOOKUP($B15,[2]R6申請受付!$A:$U,16,FALSE))</f>
        <v>45383</v>
      </c>
      <c r="G15" s="19" t="s">
        <v>10</v>
      </c>
      <c r="H15" s="23">
        <f>IF($B15="","",VLOOKUP($B15,[2]R6申請受付!$A:$U,17,FALSE))</f>
        <v>45747</v>
      </c>
      <c r="I15" s="24">
        <f>IF($B15="","",VLOOKUP($B15,[2]R6申請受付!$A:$U,20,FALSE))</f>
        <v>0.79166666666666663</v>
      </c>
      <c r="J15" s="19" t="s">
        <v>9</v>
      </c>
      <c r="K15" s="24">
        <f>IF($B15="","",VLOOKUP($B15,[2]R6申請受付!$A:$U,21,FALSE))</f>
        <v>0.91666666666666663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80</v>
      </c>
      <c r="C36" s="1" t="str">
        <f>IF($B36="","",VLOOKUP($B36,[1]R6申請受付!$A:$U,3,FALSE))</f>
        <v>新井吹奏楽団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火・金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0.79166666666666663</v>
      </c>
      <c r="J36" s="19" t="s">
        <v>9</v>
      </c>
      <c r="K36" s="24">
        <f>IF($B36="","",VLOOKUP($B36,[2]R6申請受付!$A:$U,21,FALSE))</f>
        <v>0.91666666666666663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85</v>
      </c>
      <c r="C43" s="1" t="str">
        <f>IF($B43="","",VLOOKUP($B43,[1]R6申請受付!$A:$U,3,FALSE))</f>
        <v>Myokoジュニアウィンドオーケストラ</v>
      </c>
      <c r="D43" s="23" t="str">
        <f>IF($B43="","",VLOOKUP($B43,[2]R6申請受付!$A:$U,18,FALSE))</f>
        <v>特定日</v>
      </c>
      <c r="E43" s="23" t="str">
        <f>IF($B43="","",VLOOKUP($B43,[2]R6申請受付!$A:$U,19,FALSE))</f>
        <v>土・日</v>
      </c>
      <c r="F43" s="23">
        <f>IF($B43="","",VLOOKUP($B43,[2]R6申請受付!$A:$U,16,FALSE))</f>
        <v>45395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0.33333333333333331</v>
      </c>
      <c r="J43" s="19" t="s">
        <v>9</v>
      </c>
      <c r="K43" s="24">
        <f>IF($B43="","",VLOOKUP($B43,[2]R6申請受付!$A:$U,21,FALSE))</f>
        <v>0.52083333333333337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40">
        <v>85</v>
      </c>
      <c r="C50" s="41" t="str">
        <f>IF($B50="","",VLOOKUP($B50,[1]R6申請受付!$A:$U,3,FALSE))</f>
        <v>Myokoジュニアウィンドオーケストラ</v>
      </c>
      <c r="D50" s="42" t="str">
        <f>IF($B50="","",VLOOKUP($B50,[2]R6申請受付!$A:$U,18,FALSE))</f>
        <v>特定日</v>
      </c>
      <c r="E50" s="42" t="str">
        <f>IF($B50="","",VLOOKUP($B50,[2]R6申請受付!$A:$U,19,FALSE))</f>
        <v>土・日</v>
      </c>
      <c r="F50" s="42">
        <f>IF($B50="","",VLOOKUP($B50,[2]R6申請受付!$A:$U,16,FALSE))</f>
        <v>45395</v>
      </c>
      <c r="G50" s="43" t="s">
        <v>10</v>
      </c>
      <c r="H50" s="42">
        <f>IF($B50="","",VLOOKUP($B50,[2]R6申請受付!$A:$U,17,FALSE))</f>
        <v>45747</v>
      </c>
      <c r="I50" s="44">
        <f>IF($B50="","",VLOOKUP($B50,[2]R6申請受付!$A:$U,20,FALSE))</f>
        <v>0.33333333333333331</v>
      </c>
      <c r="J50" s="43" t="s">
        <v>9</v>
      </c>
      <c r="K50" s="44">
        <f>IF($B50="","",VLOOKUP($B50,[2]R6申請受付!$A:$U,21,FALSE))</f>
        <v>0.52083333333333337</v>
      </c>
      <c r="L50" s="18"/>
      <c r="M50" s="18"/>
      <c r="N50" s="18"/>
      <c r="O50" s="18"/>
      <c r="P50" s="28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4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13" priority="2">
      <formula>AND($I8&lt;=L$6,$K8&gt;L$6)</formula>
    </cfRule>
  </conditionalFormatting>
  <conditionalFormatting sqref="L11:AS12">
    <cfRule type="expression" dxfId="12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3B31-12CF-4777-AC75-A3FFBEA96189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43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C66" sqref="C6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24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7</v>
      </c>
      <c r="C8" s="1" t="str">
        <f>IF($B8="","",VLOOKUP($B8,[1]R6申請受付!$A:$U,3,FALSE))</f>
        <v>スポーツクラブあらい　幼年野球チーム　「新井ジュニア」</v>
      </c>
      <c r="D8" s="23" t="str">
        <f>IF($B8="","",VLOOKUP($B8,[2]R6申請受付!$A:$U,18,FALSE))</f>
        <v>特定日</v>
      </c>
      <c r="E8" s="23" t="str">
        <f>IF($B8="","",VLOOKUP($B8,[2]R6申請受付!$A:$U,19,FALSE))</f>
        <v>祝日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45654</v>
      </c>
      <c r="I8" s="24">
        <f>IF($B8="","",VLOOKUP($B8,[2]R6申請受付!$A:$U,20,FALSE))</f>
        <v>0.25</v>
      </c>
      <c r="J8" s="19" t="s">
        <v>9</v>
      </c>
      <c r="K8" s="24">
        <f>IF($B8="","",VLOOKUP($B8,[2]R6申請受付!$A:$U,21,FALSE))</f>
        <v>0.70833333333333304</v>
      </c>
      <c r="L8" s="25" t="s">
        <v>53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>
        <v>5</v>
      </c>
      <c r="C15" s="1" t="str">
        <f>IF($B15="","",VLOOKUP($B15,[1]R6申請受付!$A:$U,3,FALSE))</f>
        <v>スポーツクラブあらい　幼年野球チーム　「新井ジュニア」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</v>
      </c>
      <c r="F15" s="23">
        <f>IF($B15="","",VLOOKUP($B15,[2]R6申請受付!$A:$U,16,FALSE))</f>
        <v>45384</v>
      </c>
      <c r="G15" s="19" t="s">
        <v>10</v>
      </c>
      <c r="H15" s="23">
        <f>IF($B15="","",VLOOKUP($B15,[2]R6申請受付!$A:$U,17,FALSE))</f>
        <v>45650</v>
      </c>
      <c r="I15" s="24">
        <f>IF($B15="","",VLOOKUP($B15,[2]R6申請受付!$A:$U,20,FALSE))</f>
        <v>0.6875</v>
      </c>
      <c r="J15" s="19" t="s">
        <v>9</v>
      </c>
      <c r="K15" s="24">
        <f>IF($B15="","",VLOOKUP($B15,[2]R6申請受付!$A:$U,21,FALSE))</f>
        <v>0.8125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>
        <v>6</v>
      </c>
      <c r="C29" s="1" t="str">
        <f>IF($B29="","",VLOOKUP($B29,[1]R6申請受付!$A:$U,3,FALSE))</f>
        <v>スポーツクラブあらい　幼年野球チーム　「新井ジュニア」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木</v>
      </c>
      <c r="F29" s="23">
        <f>IF($B29="","",VLOOKUP($B29,[2]R6申請受付!$A:$U,16,FALSE))</f>
        <v>45386</v>
      </c>
      <c r="G29" s="19" t="s">
        <v>10</v>
      </c>
      <c r="H29" s="23">
        <f>IF($B29="","",VLOOKUP($B29,[2]R6申請受付!$A:$U,17,FALSE))</f>
        <v>45653</v>
      </c>
      <c r="I29" s="24">
        <f>IF($B29="","",VLOOKUP($B29,[2]R6申請受付!$A:$U,20,FALSE))</f>
        <v>0.6875</v>
      </c>
      <c r="J29" s="19" t="s">
        <v>9</v>
      </c>
      <c r="K29" s="24">
        <f>IF($B29="","",VLOOKUP($B29,[2]R6申請受付!$A:$U,21,FALSE))</f>
        <v>0.8125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7</v>
      </c>
      <c r="C36" s="1" t="str">
        <f>IF($B36="","",VLOOKUP($B36,[1]R6申請受付!$A:$U,3,FALSE))</f>
        <v>スポーツクラブあらい　幼年野球チーム　「新井ジュニア」</v>
      </c>
      <c r="D36" s="23" t="str">
        <f>IF($B36="","",VLOOKUP($B36,[2]R6申請受付!$A:$U,18,FALSE))</f>
        <v>特定日</v>
      </c>
      <c r="E36" s="23" t="str">
        <f>IF($B36="","",VLOOKUP($B36,[2]R6申請受付!$A:$U,19,FALSE))</f>
        <v>祝日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45654</v>
      </c>
      <c r="I36" s="24">
        <f>IF($B36="","",VLOOKUP($B36,[2]R6申請受付!$A:$U,20,FALSE))</f>
        <v>0.25</v>
      </c>
      <c r="J36" s="19" t="s">
        <v>9</v>
      </c>
      <c r="K36" s="24">
        <f>IF($B36="","",VLOOKUP($B36,[2]R6申請受付!$A:$U,21,FALSE))</f>
        <v>0.70833333333333304</v>
      </c>
      <c r="L36" s="26" t="s">
        <v>45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3</v>
      </c>
      <c r="C43" s="1" t="str">
        <f>IF($B43="","",VLOOKUP($B43,[1]R6申請受付!$A:$U,3,FALSE))</f>
        <v>スポーツクラブあらい　幼年野球チーム　「新井ジュニア」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45388</v>
      </c>
      <c r="G43" s="19" t="s">
        <v>10</v>
      </c>
      <c r="H43" s="23">
        <f>IF($B43="","",VLOOKUP($B43,[2]R6申請受付!$A:$U,17,FALSE))</f>
        <v>45654</v>
      </c>
      <c r="I43" s="24">
        <f>IF($B43="","",VLOOKUP($B43,[2]R6申請受付!$A:$U,20,FALSE))</f>
        <v>0.25</v>
      </c>
      <c r="J43" s="19" t="s">
        <v>9</v>
      </c>
      <c r="K43" s="24">
        <f>IF($B43="","",VLOOKUP($B43,[2]R6申請受付!$A:$U,21,FALSE))</f>
        <v>0.70833333333333304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>
        <v>41</v>
      </c>
      <c r="C44" s="1" t="str">
        <f>IF($B44="","",VLOOKUP($B44,[1]R6申請受付!$A:$U,3,FALSE))</f>
        <v>小出雲ラブサンズ</v>
      </c>
      <c r="D44" s="23" t="str">
        <f>IF($B44="","",VLOOKUP($B44,[2]R6申請受付!$A:$U,18,FALSE))</f>
        <v>毎週</v>
      </c>
      <c r="E44" s="23" t="str">
        <f>IF($B44="","",VLOOKUP($B44,[2]R6申請受付!$A:$U,19,FALSE))</f>
        <v>土</v>
      </c>
      <c r="F44" s="23">
        <f>IF($B44="","",VLOOKUP($B44,[2]R6申請受付!$A:$U,16,FALSE))</f>
        <v>45409</v>
      </c>
      <c r="G44" s="19" t="s">
        <v>10</v>
      </c>
      <c r="H44" s="23">
        <f>IF($B44="","",VLOOKUP($B44,[2]R6申請受付!$A:$U,17,FALSE))</f>
        <v>45591</v>
      </c>
      <c r="I44" s="24">
        <f>IF($B44="","",VLOOKUP($B44,[2]R6申請受付!$A:$U,20,FALSE))</f>
        <v>0.625</v>
      </c>
      <c r="J44" s="19" t="s">
        <v>9</v>
      </c>
      <c r="K44" s="24">
        <f>IF($B44="","",VLOOKUP($B44,[2]R6申請受付!$A:$U,21,FALSE))</f>
        <v>0.75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>
        <v>8</v>
      </c>
      <c r="C45" s="1" t="str">
        <f>IF($B45="","",VLOOKUP($B45,[1]R6申請受付!$A:$U,3,FALSE))</f>
        <v>学校町 町内会</v>
      </c>
      <c r="D45" s="23" t="str">
        <f>IF($B45="","",VLOOKUP($B45,[2]R6申請受付!$A:$U,18,FALSE))</f>
        <v>特定日</v>
      </c>
      <c r="E45" s="23" t="str">
        <f>IF($B45="","",VLOOKUP($B45,[2]R6申請受付!$A:$U,19,FALSE))</f>
        <v>土・日</v>
      </c>
      <c r="F45" s="23">
        <f>IF($B45="","",VLOOKUP($B45,[2]R6申請受付!$A:$U,16,FALSE))</f>
        <v>45570</v>
      </c>
      <c r="G45" s="19" t="s">
        <v>10</v>
      </c>
      <c r="H45" s="23">
        <f>IF($B45="","",VLOOKUP($B45,[2]R6申請受付!$A:$U,17,FALSE))</f>
        <v>45571</v>
      </c>
      <c r="I45" s="24">
        <f>IF($B45="","",VLOOKUP($B45,[2]R6申請受付!$A:$U,20,FALSE))</f>
        <v>45570.645833333336</v>
      </c>
      <c r="J45" s="19" t="s">
        <v>9</v>
      </c>
      <c r="K45" s="24">
        <f>IF($B45="","",VLOOKUP($B45,[2]R6申請受付!$A:$U,21,FALSE))</f>
        <v>45571.583333333336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27" t="s">
        <v>46</v>
      </c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</row>
    <row r="46" spans="1:55" ht="23.25" customHeight="1" x14ac:dyDescent="0.15">
      <c r="A46" s="54"/>
      <c r="B46" s="5">
        <v>18</v>
      </c>
      <c r="C46" s="1" t="str">
        <f>IF($B46="","",VLOOKUP($B46,[1]R6申請受付!$A:$U,3,FALSE))</f>
        <v>白山町 町内会</v>
      </c>
      <c r="D46" s="23" t="str">
        <f>IF($B46="","",VLOOKUP($B46,[2]R6申請受付!$A:$U,18,FALSE))</f>
        <v>特定日</v>
      </c>
      <c r="E46" s="23" t="str">
        <f>IF($B46="","",VLOOKUP($B46,[2]R6申請受付!$A:$U,19,FALSE))</f>
        <v>土・日</v>
      </c>
      <c r="F46" s="23">
        <f>IF($B46="","",VLOOKUP($B46,[2]R6申請受付!$A:$U,16,FALSE))</f>
        <v>45563</v>
      </c>
      <c r="G46" s="19" t="s">
        <v>10</v>
      </c>
      <c r="H46" s="23">
        <f>IF($B46="","",VLOOKUP($B46,[2]R6申請受付!$A:$U,17,FALSE))</f>
        <v>45564</v>
      </c>
      <c r="I46" s="24">
        <f>IF($B46="","",VLOOKUP($B46,[2]R6申請受付!$A:$U,20,FALSE))</f>
        <v>0.54166666666666663</v>
      </c>
      <c r="J46" s="19" t="s">
        <v>9</v>
      </c>
      <c r="K46" s="24">
        <f>IF($B46="","",VLOOKUP($B46,[2]R6申請受付!$A:$U,21,FALSE))</f>
        <v>45193.708333333336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27" t="s">
        <v>47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4</v>
      </c>
      <c r="C50" s="1" t="str">
        <f>IF($B50="","",VLOOKUP($B50,[1]R6申請受付!$A:$U,3,FALSE))</f>
        <v>スポーツクラブあらい　幼年野球チーム　「新井ジュニア」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45389</v>
      </c>
      <c r="G50" s="19" t="s">
        <v>10</v>
      </c>
      <c r="H50" s="23">
        <f>IF($B50="","",VLOOKUP($B50,[2]R6申請受付!$A:$U,17,FALSE))</f>
        <v>45648</v>
      </c>
      <c r="I50" s="24">
        <f>IF($B50="","",VLOOKUP($B50,[2]R6申請受付!$A:$U,20,FALSE))</f>
        <v>0.25</v>
      </c>
      <c r="J50" s="19" t="s">
        <v>9</v>
      </c>
      <c r="K50" s="24">
        <f>IF($B50="","",VLOOKUP($B50,[2]R6申請受付!$A:$U,21,FALSE))</f>
        <v>0.70833333333333304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>
        <v>29</v>
      </c>
      <c r="C51" s="1" t="str">
        <f>IF($B51="","",VLOOKUP($B51,[1]R6申請受付!$A:$U,3,FALSE))</f>
        <v>白山町第一PTA（ナイターソフト）</v>
      </c>
      <c r="D51" s="23" t="str">
        <f>IF($B51="","",VLOOKUP($B51,[2]R6申請受付!$A:$U,18,FALSE))</f>
        <v>毎週</v>
      </c>
      <c r="E51" s="23" t="str">
        <f>IF($B51="","",VLOOKUP($B51,[2]R6申請受付!$A:$U,19,FALSE))</f>
        <v>日</v>
      </c>
      <c r="F51" s="23">
        <f>IF($B51="","",VLOOKUP($B51,[2]R6申請受付!$A:$U,16,FALSE))</f>
        <v>45424</v>
      </c>
      <c r="G51" s="19" t="s">
        <v>10</v>
      </c>
      <c r="H51" s="23">
        <f>IF($B51="","",VLOOKUP($B51,[2]R6申請受付!$A:$U,17,FALSE))</f>
        <v>45529</v>
      </c>
      <c r="I51" s="24">
        <f>IF($B51="","",VLOOKUP($B51,[2]R6申請受付!$A:$U,20,FALSE))</f>
        <v>0.625</v>
      </c>
      <c r="J51" s="19" t="s">
        <v>9</v>
      </c>
      <c r="K51" s="24">
        <f>IF($B51="","",VLOOKUP($B51,[2]R6申請受付!$A:$U,21,FALSE))</f>
        <v>0.75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>
        <v>8</v>
      </c>
      <c r="C52" s="1" t="str">
        <f>IF($B52="","",VLOOKUP($B52,[1]R6申請受付!$A:$U,3,FALSE))</f>
        <v>学校町 町内会</v>
      </c>
      <c r="D52" s="23" t="str">
        <f>IF($B52="","",VLOOKUP($B52,[2]R6申請受付!$A:$U,18,FALSE))</f>
        <v>特定日</v>
      </c>
      <c r="E52" s="23" t="str">
        <f>IF($B52="","",VLOOKUP($B52,[2]R6申請受付!$A:$U,19,FALSE))</f>
        <v>土・日</v>
      </c>
      <c r="F52" s="23">
        <f>IF($B52="","",VLOOKUP($B52,[2]R6申請受付!$A:$U,16,FALSE))</f>
        <v>45570</v>
      </c>
      <c r="G52" s="19" t="s">
        <v>10</v>
      </c>
      <c r="H52" s="23">
        <f>IF($B52="","",VLOOKUP($B52,[2]R6申請受付!$A:$U,17,FALSE))</f>
        <v>45571</v>
      </c>
      <c r="I52" s="24">
        <f>IF($B52="","",VLOOKUP($B52,[2]R6申請受付!$A:$U,20,FALSE))</f>
        <v>45570.645833333336</v>
      </c>
      <c r="J52" s="19" t="s">
        <v>9</v>
      </c>
      <c r="K52" s="24">
        <f>IF($B52="","",VLOOKUP($B52,[2]R6申請受付!$A:$U,21,FALSE))</f>
        <v>45571.583333333336</v>
      </c>
      <c r="L52" s="27" t="s">
        <v>46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>
        <v>18</v>
      </c>
      <c r="C53" s="1" t="str">
        <f>IF($B53="","",VLOOKUP($B53,[1]R6申請受付!$A:$U,3,FALSE))</f>
        <v>白山町 町内会</v>
      </c>
      <c r="D53" s="23" t="str">
        <f>IF($B53="","",VLOOKUP($B53,[2]R6申請受付!$A:$U,18,FALSE))</f>
        <v>特定日</v>
      </c>
      <c r="E53" s="23" t="str">
        <f>IF($B53="","",VLOOKUP($B53,[2]R6申請受付!$A:$U,19,FALSE))</f>
        <v>土・日</v>
      </c>
      <c r="F53" s="23">
        <f>IF($B53="","",VLOOKUP($B53,[2]R6申請受付!$A:$U,16,FALSE))</f>
        <v>45563</v>
      </c>
      <c r="G53" s="19" t="s">
        <v>10</v>
      </c>
      <c r="H53" s="23">
        <f>IF($B53="","",VLOOKUP($B53,[2]R6申請受付!$A:$U,17,FALSE))</f>
        <v>45564</v>
      </c>
      <c r="I53" s="24">
        <f>IF($B53="","",VLOOKUP($B53,[2]R6申請受付!$A:$U,20,FALSE))</f>
        <v>0.54166666666666663</v>
      </c>
      <c r="J53" s="19" t="s">
        <v>9</v>
      </c>
      <c r="K53" s="24">
        <f>IF($B53="","",VLOOKUP($B53,[2]R6申請受付!$A:$U,21,FALSE))</f>
        <v>45193.708333333336</v>
      </c>
      <c r="L53" s="27" t="s">
        <v>47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12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44 L47:AS52 L45:AD45 L54:AS56 L53:Y53 L46:Y46">
    <cfRule type="expression" dxfId="47" priority="2">
      <formula>AND($I8&lt;=L$6,$K8&gt;L$6)</formula>
    </cfRule>
  </conditionalFormatting>
  <conditionalFormatting sqref="L11:AS12">
    <cfRule type="expression" dxfId="46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DC1BB-9D65-465F-9BAB-2BA7A1316516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35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39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23</v>
      </c>
      <c r="C8" s="1" t="str">
        <f>IF($B8="","",VLOOKUP($B8,[1]R6申請受付!$A:$U,3,FALSE))</f>
        <v>妙高高原ジュニアバレーボール</v>
      </c>
      <c r="D8" s="23" t="str">
        <f>IF($B8="","",VLOOKUP($B8,[2]R6申請受付!$A:$U,18,FALSE))</f>
        <v>毎週</v>
      </c>
      <c r="E8" s="23" t="str">
        <f>IF($B8="","",VLOOKUP($B8,[2]R6申請受付!$A:$U,19,FALSE))</f>
        <v>月・水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0.79166666666666596</v>
      </c>
      <c r="J8" s="19" t="s">
        <v>9</v>
      </c>
      <c r="K8" s="24">
        <f>IF($B8="","",VLOOKUP($B8,[2]R6申請受付!$A:$U,21,FALSE))</f>
        <v>0.874999999999999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5" t="s">
        <v>15</v>
      </c>
      <c r="AM8" s="25"/>
      <c r="AN8" s="25"/>
      <c r="AO8" s="25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>
        <v>23</v>
      </c>
      <c r="C22" s="1" t="str">
        <f>IF($B22="","",VLOOKUP($B22,[1]R6申請受付!$A:$U,3,FALSE))</f>
        <v>妙高高原ジュニアバレーボール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月・水</v>
      </c>
      <c r="F22" s="23">
        <f>IF($B22="","",VLOOKUP($B22,[2]R6申請受付!$A:$U,16,FALSE))</f>
        <v>45383</v>
      </c>
      <c r="G22" s="19" t="s">
        <v>10</v>
      </c>
      <c r="H22" s="23">
        <f>IF($B22="","",VLOOKUP($B22,[2]R6申請受付!$A:$U,17,FALSE))</f>
        <v>45747</v>
      </c>
      <c r="I22" s="24">
        <f>IF($B22="","",VLOOKUP($B22,[2]R6申請受付!$A:$U,20,FALSE))</f>
        <v>0.79166666666666596</v>
      </c>
      <c r="J22" s="19" t="s">
        <v>9</v>
      </c>
      <c r="K22" s="24">
        <f>IF($B22="","",VLOOKUP($B22,[2]R6申請受付!$A:$U,21,FALSE))</f>
        <v>0.874999999999999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5" t="s">
        <v>15</v>
      </c>
      <c r="AM22" s="25"/>
      <c r="AN22" s="25"/>
      <c r="AO22" s="25"/>
      <c r="AP22" s="18"/>
      <c r="AQ22" s="18"/>
      <c r="AR22" s="18"/>
      <c r="AS22" s="18"/>
    </row>
    <row r="23" spans="1:45" ht="23.25" customHeight="1" x14ac:dyDescent="0.15">
      <c r="A23" s="53"/>
      <c r="B23" s="5">
        <v>45</v>
      </c>
      <c r="C23" s="1" t="str">
        <f>IF($B23="","",VLOOKUP($B23,[1]R6申請受付!$A:$U,3,FALSE))</f>
        <v>ZIPPY</v>
      </c>
      <c r="D23" s="23" t="str">
        <f>IF($B23="","",VLOOKUP($B23,[2]R6申請受付!$A:$U,18,FALSE))</f>
        <v>毎週</v>
      </c>
      <c r="E23" s="23" t="str">
        <f>IF($B23="","",VLOOKUP($B23,[2]R6申請受付!$A:$U,19,FALSE))</f>
        <v>水・金</v>
      </c>
      <c r="F23" s="23">
        <f>IF($B23="","",VLOOKUP($B23,[2]R6申請受付!$A:$U,16,FALSE))</f>
        <v>45392</v>
      </c>
      <c r="G23" s="19" t="s">
        <v>10</v>
      </c>
      <c r="H23" s="23">
        <f>IF($B23="","",VLOOKUP($B23,[2]R6申請受付!$A:$U,17,FALSE))</f>
        <v>45639</v>
      </c>
      <c r="I23" s="24">
        <f>IF($B23="","",VLOOKUP($B23,[2]R6申請受付!$A:$U,20,FALSE))</f>
        <v>0.8125</v>
      </c>
      <c r="J23" s="19" t="s">
        <v>9</v>
      </c>
      <c r="K23" s="24">
        <f>IF($B23="","",VLOOKUP($B23,[2]R6申請受付!$A:$U,21,FALSE))</f>
        <v>0.89583333333333304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5" t="s">
        <v>15</v>
      </c>
      <c r="AN23" s="25"/>
      <c r="AO23" s="25"/>
      <c r="AP23" s="25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>
        <v>35</v>
      </c>
      <c r="C29" s="1" t="str">
        <f>IF($B29="","",VLOOKUP($B29,[1]R6申請受付!$A:$U,3,FALSE))</f>
        <v>池の平バレーボールチームWILL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木</v>
      </c>
      <c r="F29" s="23">
        <f>IF($B29="","",VLOOKUP($B29,[2]R6申請受付!$A:$U,16,FALSE))</f>
        <v>45421</v>
      </c>
      <c r="G29" s="19" t="s">
        <v>10</v>
      </c>
      <c r="H29" s="23">
        <f>IF($B29="","",VLOOKUP($B29,[2]R6申請受付!$A:$U,17,FALSE))</f>
        <v>45596</v>
      </c>
      <c r="I29" s="24">
        <f>IF($B29="","",VLOOKUP($B29,[2]R6申請受付!$A:$U,20,FALSE))</f>
        <v>0.8125</v>
      </c>
      <c r="J29" s="19" t="s">
        <v>9</v>
      </c>
      <c r="K29" s="24">
        <f>IF($B29="","",VLOOKUP($B29,[2]R6申請受付!$A:$U,21,FALSE))</f>
        <v>0.89583333333333304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5" t="s">
        <v>15</v>
      </c>
      <c r="AN29" s="25"/>
      <c r="AO29" s="25"/>
      <c r="AP29" s="25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45</v>
      </c>
      <c r="C36" s="1" t="str">
        <f>IF($B36="","",VLOOKUP($B36,[1]R6申請受付!$A:$U,3,FALSE))</f>
        <v>ZIPPY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水・金</v>
      </c>
      <c r="F36" s="23">
        <f>IF($B36="","",VLOOKUP($B36,[2]R6申請受付!$A:$U,16,FALSE))</f>
        <v>45392</v>
      </c>
      <c r="G36" s="19" t="s">
        <v>10</v>
      </c>
      <c r="H36" s="23">
        <f>IF($B36="","",VLOOKUP($B36,[2]R6申請受付!$A:$U,17,FALSE))</f>
        <v>45639</v>
      </c>
      <c r="I36" s="24">
        <f>IF($B36="","",VLOOKUP($B36,[2]R6申請受付!$A:$U,20,FALSE))</f>
        <v>0.8125</v>
      </c>
      <c r="J36" s="19" t="s">
        <v>9</v>
      </c>
      <c r="K36" s="24">
        <f>IF($B36="","",VLOOKUP($B36,[2]R6申請受付!$A:$U,21,FALSE))</f>
        <v>0.89583333333333304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25" t="s">
        <v>15</v>
      </c>
      <c r="AN36" s="25"/>
      <c r="AO36" s="25"/>
      <c r="AP36" s="25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5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11" priority="2">
      <formula>AND($I8&lt;=L$6,$K8&gt;L$6)</formula>
    </cfRule>
  </conditionalFormatting>
  <conditionalFormatting sqref="L11:AS12">
    <cfRule type="expression" dxfId="10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E8797-6699-4F72-BF3F-4733F5B2B445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29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40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9" priority="2">
      <formula>AND($I8&lt;=L$6,$K8&gt;L$6)</formula>
    </cfRule>
  </conditionalFormatting>
  <conditionalFormatting sqref="L11:AS12">
    <cfRule type="expression" dxfId="8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B320-73B2-4439-9FE7-EE266BAB0204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29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42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7" priority="2">
      <formula>AND($I8&lt;=L$6,$K8&gt;L$6)</formula>
    </cfRule>
  </conditionalFormatting>
  <conditionalFormatting sqref="L11:AS12">
    <cfRule type="expression" dxfId="6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D788-8455-41E1-BA07-0B16FFBB2DCF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41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5" priority="2">
      <formula>AND($I8&lt;=L$6,$K8&gt;L$6)</formula>
    </cfRule>
  </conditionalFormatting>
  <conditionalFormatting sqref="L11:AS12">
    <cfRule type="expression" dxfId="4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2433-4C68-4B5E-83C0-B6CC7A8F5EBA}">
  <sheetPr>
    <pageSetUpPr fitToPage="1"/>
  </sheetPr>
  <dimension ref="A1:BH57"/>
  <sheetViews>
    <sheetView showGridLines="0" view="pageBreakPreview" zoomScale="25" zoomScaleNormal="62" zoomScaleSheetLayoutView="25" workbookViewId="0">
      <pane xSplit="1" ySplit="7" topLeftCell="C8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43" sqref="B43:AS4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43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/>
      <c r="C43" s="1" t="str">
        <f>IF($B43="","",VLOOKUP($B43,[1]R6申請受付!$A:$U,3,FALSE))</f>
        <v/>
      </c>
      <c r="D43" s="23" t="str">
        <f>IF($B43="","",VLOOKUP($B43,[2]R6申請受付!$A:$U,18,FALSE))</f>
        <v/>
      </c>
      <c r="E43" s="23" t="str">
        <f>IF($B43="","",VLOOKUP($B43,[2]R6申請受付!$A:$U,19,FALSE))</f>
        <v/>
      </c>
      <c r="F43" s="23" t="str">
        <f>IF($B43="","",VLOOKUP($B43,[2]R6申請受付!$A:$U,16,FALSE))</f>
        <v/>
      </c>
      <c r="G43" s="19" t="s">
        <v>10</v>
      </c>
      <c r="H43" s="23" t="str">
        <f>IF($B43="","",VLOOKUP($B43,[2]R6申請受付!$A:$U,17,FALSE))</f>
        <v/>
      </c>
      <c r="I43" s="24" t="str">
        <f>IF($B43="","",VLOOKUP($B43,[2]R6申請受付!$A:$U,20,FALSE))</f>
        <v/>
      </c>
      <c r="J43" s="19" t="s">
        <v>9</v>
      </c>
      <c r="K43" s="24" t="str">
        <f>IF($B43="","",VLOOKUP($B43,[2]R6申請受付!$A:$U,21,FALSE))</f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/>
      <c r="C50" s="1" t="str">
        <f>IF($B50="","",VLOOKUP($B50,[1]R6申請受付!$A:$U,3,FALSE))</f>
        <v/>
      </c>
      <c r="D50" s="23" t="str">
        <f>IF($B50="","",VLOOKUP($B50,[2]R6申請受付!$A:$U,18,FALSE))</f>
        <v/>
      </c>
      <c r="E50" s="23" t="str">
        <f>IF($B50="","",VLOOKUP($B50,[2]R6申請受付!$A:$U,19,FALSE))</f>
        <v/>
      </c>
      <c r="F50" s="23" t="str">
        <f>IF($B50="","",VLOOKUP($B50,[2]R6申請受付!$A:$U,16,FALSE))</f>
        <v/>
      </c>
      <c r="G50" s="19" t="s">
        <v>10</v>
      </c>
      <c r="H50" s="23" t="str">
        <f>IF($B50="","",VLOOKUP($B50,[2]R6申請受付!$A:$U,17,FALSE))</f>
        <v/>
      </c>
      <c r="I50" s="24" t="str">
        <f>IF($B50="","",VLOOKUP($B50,[2]R6申請受付!$A:$U,20,FALSE))</f>
        <v/>
      </c>
      <c r="J50" s="19" t="s">
        <v>9</v>
      </c>
      <c r="K50" s="24" t="str">
        <f>IF($B50="","",VLOOKUP($B50,[2]R6申請受付!$A:$U,21,FALSE))</f>
        <v/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0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3" priority="2">
      <formula>AND($I8&lt;=L$6,$K8&gt;L$6)</formula>
    </cfRule>
  </conditionalFormatting>
  <conditionalFormatting sqref="L11:AS12">
    <cfRule type="expression" dxfId="2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538C-223F-4DD2-8416-01C820C23674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26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F50" sqref="F50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44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43</v>
      </c>
      <c r="C43" s="1" t="str">
        <f>IF($B43="","",VLOOKUP($B43,[1]R6申請受付!$A:$U,3,FALSE))</f>
        <v>斐太南ソフトボールチーム</v>
      </c>
      <c r="D43" s="23" t="str">
        <f>IF($B43="","",VLOOKUP($B43,[2]R6申請受付!$A:$U,18,FALSE))</f>
        <v>毎週・特定日</v>
      </c>
      <c r="E43" s="23" t="str">
        <f>IF($B43="","",VLOOKUP($B43,[2]R6申請受付!$A:$U,19,FALSE))</f>
        <v>土・祝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0.54166666666666663</v>
      </c>
      <c r="J43" s="19" t="s">
        <v>9</v>
      </c>
      <c r="K43" s="24">
        <f>IF($B43="","",VLOOKUP($B43,[2]R6申請受付!$A:$U,21,FALSE))</f>
        <v>0.75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44</v>
      </c>
      <c r="C50" s="1" t="str">
        <f>IF($B50="","",VLOOKUP($B50,[1]R6申請受付!$A:$U,3,FALSE))</f>
        <v>斐太南ソフトボールチーム</v>
      </c>
      <c r="D50" s="23" t="str">
        <f>IF($B50="","",VLOOKUP($B50,[2]R6申請受付!$A:$U,18,FALSE))</f>
        <v>毎週・特定</v>
      </c>
      <c r="E50" s="23" t="str">
        <f>IF($B50="","",VLOOKUP($B50,[2]R6申請受付!$A:$U,19,FALSE))</f>
        <v>日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45747</v>
      </c>
      <c r="I50" s="24">
        <f>IF($B50="","",VLOOKUP($B50,[2]R6申請受付!$A:$U,20,FALSE))</f>
        <v>0.54166666666666663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2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1" priority="2">
      <formula>AND($I8&lt;=L$6,$K8&gt;L$6)</formula>
    </cfRule>
  </conditionalFormatting>
  <conditionalFormatting sqref="L11:AS12">
    <cfRule type="expression" dxfId="0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E66A-13C0-4FD0-9098-C58DC38BAE85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34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C52" sqref="C52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23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72</v>
      </c>
      <c r="C8" s="1" t="str">
        <f>IF($B8="","",VLOOKUP($B8,[1]R6申請受付!$A:$U,3,FALSE))</f>
        <v>the　WONDER</v>
      </c>
      <c r="D8" s="23" t="str">
        <f>IF($B8="","",VLOOKUP($B8,[2]R6申請受付!$A:$U,18,FALSE))</f>
        <v>毎週</v>
      </c>
      <c r="E8" s="23" t="str">
        <f>IF($B8="","",VLOOKUP($B8,[2]R6申請受付!$A:$U,19,FALSE))</f>
        <v>月</v>
      </c>
      <c r="F8" s="23">
        <f>IF($B8="","",VLOOKUP($B8,[2]R6申請受付!$A:$U,16,FALSE))</f>
        <v>45390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0.79166666666666596</v>
      </c>
      <c r="J8" s="19" t="s">
        <v>10</v>
      </c>
      <c r="K8" s="24">
        <f>IF($B8="","",VLOOKUP($B8,[2]R6申請受付!$A:$U,21,FALSE))</f>
        <v>0.91666666666666596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5" t="s">
        <v>48</v>
      </c>
      <c r="AM8" s="25"/>
      <c r="AN8" s="25"/>
      <c r="AO8" s="25"/>
      <c r="AP8" s="25"/>
      <c r="AQ8" s="25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>
        <v>34</v>
      </c>
      <c r="C22" s="1" t="str">
        <f>IF($B22="","",VLOOKUP($B22,[1]R6申請受付!$A:$U,3,FALSE))</f>
        <v>北斗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</v>
      </c>
      <c r="F22" s="23">
        <f>IF($B22="","",VLOOKUP($B22,[2]R6申請受付!$A:$U,16,FALSE))</f>
        <v>45383</v>
      </c>
      <c r="G22" s="19" t="s">
        <v>10</v>
      </c>
      <c r="H22" s="23">
        <f>IF($B22="","",VLOOKUP($B22,[2]R6申請受付!$A:$U,17,FALSE))</f>
        <v>45747</v>
      </c>
      <c r="I22" s="24">
        <f>IF($B22="","",VLOOKUP($B22,[2]R6申請受付!$A:$U,20,FALSE))</f>
        <v>0.79166666666666596</v>
      </c>
      <c r="J22" s="19" t="s">
        <v>9</v>
      </c>
      <c r="K22" s="24">
        <f>IF($B22="","",VLOOKUP($B22,[2]R6申請受付!$A:$U,21,FALSE))</f>
        <v>0.91666666666666596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5" t="s">
        <v>15</v>
      </c>
      <c r="AM22" s="25"/>
      <c r="AN22" s="25"/>
      <c r="AO22" s="25"/>
      <c r="AP22" s="25"/>
      <c r="AQ22" s="25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8"/>
      <c r="AN23" s="28"/>
      <c r="AO23" s="28"/>
      <c r="AP23" s="2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>
        <v>73</v>
      </c>
      <c r="C29" s="1" t="str">
        <f>IF($B29="","",VLOOKUP($B29,[1]R6申請受付!$A:$U,3,FALSE))</f>
        <v>the　WONDER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木</v>
      </c>
      <c r="F29" s="23">
        <f>IF($B29="","",VLOOKUP($B29,[2]R6申請受付!$A:$U,16,FALSE))</f>
        <v>45393</v>
      </c>
      <c r="G29" s="19" t="s">
        <v>10</v>
      </c>
      <c r="H29" s="23">
        <f>IF($B29="","",VLOOKUP($B29,[2]R6申請受付!$A:$U,17,FALSE))</f>
        <v>45378</v>
      </c>
      <c r="I29" s="24">
        <f>IF($B29="","",VLOOKUP($B29,[2]R6申請受付!$A:$U,20,FALSE))</f>
        <v>0.79166666666666596</v>
      </c>
      <c r="J29" s="19" t="s">
        <v>9</v>
      </c>
      <c r="K29" s="24">
        <f>IF($B29="","",VLOOKUP($B29,[2]R6申請受付!$A:$U,21,FALSE))</f>
        <v>0.91666666666666596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25" t="s">
        <v>48</v>
      </c>
      <c r="AM29" s="25"/>
      <c r="AN29" s="25"/>
      <c r="AO29" s="25"/>
      <c r="AP29" s="25"/>
      <c r="AQ29" s="25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76</v>
      </c>
      <c r="C36" s="1" t="str">
        <f>IF($B36="","",VLOOKUP($B36,[1]R6申請受付!$A:$U,3,FALSE))</f>
        <v>joujou 妙高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金</v>
      </c>
      <c r="F36" s="23">
        <f>IF($B36="","",VLOOKUP($B36,[2]R6申請受付!$A:$U,16,FALSE))</f>
        <v>45387</v>
      </c>
      <c r="G36" s="19"/>
      <c r="H36" s="23">
        <f>IF($B36="","",VLOOKUP($B36,[2]R6申請受付!$A:$U,17,FALSE))</f>
        <v>45744</v>
      </c>
      <c r="I36" s="24">
        <f>IF($B36="","",VLOOKUP($B36,[2]R6申請受付!$A:$U,20,FALSE))</f>
        <v>0.8125</v>
      </c>
      <c r="J36" s="19" t="s">
        <v>9</v>
      </c>
      <c r="K36" s="24">
        <f>IF($B36="","",VLOOKUP($B36,[2]R6申請受付!$A:$U,21,FALSE))</f>
        <v>0.89583333333333337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25" t="s">
        <v>48</v>
      </c>
      <c r="AN36" s="25"/>
      <c r="AO36" s="25"/>
      <c r="AP36" s="25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17</v>
      </c>
      <c r="C43" s="1" t="str">
        <f>IF($B43="","",VLOOKUP($B43,[1]R6申請受付!$A:$U,3,FALSE))</f>
        <v>ARAIジュニアバレーボールクラブ女子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45388</v>
      </c>
      <c r="G43" s="19" t="s">
        <v>10</v>
      </c>
      <c r="H43" s="23">
        <f>IF($B43="","",VLOOKUP($B43,[2]R6申請受付!$A:$U,17,FALSE))</f>
        <v>45745</v>
      </c>
      <c r="I43" s="24">
        <f>IF($B43="","",VLOOKUP($B43,[2]R6申請受付!$A:$U,20,FALSE))</f>
        <v>0.375</v>
      </c>
      <c r="J43" s="19" t="s">
        <v>9</v>
      </c>
      <c r="K43" s="24">
        <f>IF($B43="","",VLOOKUP($B43,[2]R6申請受付!$A:$U,21,FALSE))</f>
        <v>0.5</v>
      </c>
      <c r="L43" s="18"/>
      <c r="M43" s="18"/>
      <c r="N43" s="18"/>
      <c r="O43" s="18"/>
      <c r="P43" s="18"/>
      <c r="Q43" s="18"/>
      <c r="R43" s="25" t="s">
        <v>15</v>
      </c>
      <c r="S43" s="25"/>
      <c r="T43" s="25"/>
      <c r="U43" s="25"/>
      <c r="V43" s="25"/>
      <c r="W43" s="25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>
        <v>36</v>
      </c>
      <c r="C44" s="1" t="str">
        <f>IF($B44="","",VLOOKUP($B44,[1]R6申請受付!$A:$U,3,FALSE))</f>
        <v>バドミントン</v>
      </c>
      <c r="D44" s="23" t="str">
        <f>IF($B44="","",VLOOKUP($B44,[2]R6申請受付!$A:$U,18,FALSE))</f>
        <v>毎週</v>
      </c>
      <c r="E44" s="23" t="str">
        <f>IF($B44="","",VLOOKUP($B44,[2]R6申請受付!$A:$U,19,FALSE))</f>
        <v>土</v>
      </c>
      <c r="F44" s="23">
        <f>IF($B44="","",VLOOKUP($B44,[2]R6申請受付!$A:$U,16,FALSE))</f>
        <v>45388</v>
      </c>
      <c r="G44" s="19" t="s">
        <v>10</v>
      </c>
      <c r="H44" s="23">
        <f>IF($B44="","",VLOOKUP($B44,[2]R6申請受付!$A:$U,17,FALSE))</f>
        <v>45745</v>
      </c>
      <c r="I44" s="24">
        <f>IF($B44="","",VLOOKUP($B44,[2]R6申請受付!$A:$U,20,FALSE))</f>
        <v>0.79166666666666596</v>
      </c>
      <c r="J44" s="19" t="s">
        <v>9</v>
      </c>
      <c r="K44" s="24">
        <f>IF($B44="","",VLOOKUP($B44,[2]R6申請受付!$A:$U,21,FALSE))</f>
        <v>0.874999999999999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25" t="s">
        <v>48</v>
      </c>
      <c r="AM44" s="25"/>
      <c r="AN44" s="25"/>
      <c r="AO44" s="25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>
        <v>71</v>
      </c>
      <c r="C45" s="1" t="str">
        <f>IF($B45="","",VLOOKUP($B45,[1]R6申請受付!$A:$U,3,FALSE))</f>
        <v>和田ギャルズ</v>
      </c>
      <c r="D45" s="23" t="str">
        <f>IF($B45="","",VLOOKUP($B45,[2]R6申請受付!$A:$U,18,FALSE))</f>
        <v>毎週</v>
      </c>
      <c r="E45" s="23" t="str">
        <f>IF($B45="","",VLOOKUP($B45,[2]R6申請受付!$A:$U,19,FALSE))</f>
        <v>土</v>
      </c>
      <c r="F45" s="23">
        <f>IF($B45="","",VLOOKUP($B45,[2]R6申請受付!$A:$U,16,FALSE))</f>
        <v>45388</v>
      </c>
      <c r="G45" s="19" t="s">
        <v>10</v>
      </c>
      <c r="H45" s="23">
        <f>IF($B45="","",VLOOKUP($B45,[2]R6申請受付!$A:$U,17,FALSE))</f>
        <v>45745</v>
      </c>
      <c r="I45" s="24">
        <f>IF($B45="","",VLOOKUP($B45,[2]R6申請受付!$A:$U,20,FALSE))</f>
        <v>0.5</v>
      </c>
      <c r="J45" s="19" t="s">
        <v>9</v>
      </c>
      <c r="K45" s="24">
        <f>IF($B45="","",VLOOKUP($B45,[2]R6申請受付!$A:$U,21,FALSE))</f>
        <v>0.75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5" t="s">
        <v>48</v>
      </c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70</v>
      </c>
      <c r="C50" s="1" t="str">
        <f>IF($B50="","",VLOOKUP($B50,[1]R6申請受付!$A:$U,3,FALSE))</f>
        <v>和田ギャルズ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45389</v>
      </c>
      <c r="G50" s="19" t="s">
        <v>10</v>
      </c>
      <c r="H50" s="23">
        <f>IF($B50="","",VLOOKUP($B50,[2]R6申請受付!$A:$U,17,FALSE))</f>
        <v>45746</v>
      </c>
      <c r="I50" s="24">
        <f>IF($B50="","",VLOOKUP($B50,[2]R6申請受付!$A:$U,20,FALSE))</f>
        <v>0.5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25" t="s">
        <v>48</v>
      </c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>
        <v>87</v>
      </c>
      <c r="C51" s="1" t="str">
        <f>IF($B51="","",VLOOKUP($B51,[1]R6申請受付!$A:$U,3,FALSE))</f>
        <v>ジュニアバスケットボールクラブ　新井イーグルス</v>
      </c>
      <c r="D51" s="23" t="str">
        <f>IF($B51="","",VLOOKUP($B51,[2]R6申請受付!$A:$U,18,FALSE))</f>
        <v>特定日</v>
      </c>
      <c r="E51" s="23" t="str">
        <f>IF($B51="","",VLOOKUP($B51,[2]R6申請受付!$A:$U,19,FALSE))</f>
        <v>日</v>
      </c>
      <c r="F51" s="23">
        <f>IF($B51="","",VLOOKUP($B51,[2]R6申請受付!$A:$U,16,FALSE))</f>
        <v>45508</v>
      </c>
      <c r="G51" s="19" t="s">
        <v>10</v>
      </c>
      <c r="H51" s="23">
        <f>IF($B51="","",VLOOKUP($B51,[2]R6申請受付!$A:$U,17,FALSE))</f>
        <v>45529</v>
      </c>
      <c r="I51" s="24">
        <f>IF($B51="","",VLOOKUP($B51,[2]R6申請受付!$A:$U,20,FALSE))</f>
        <v>0.375</v>
      </c>
      <c r="J51" s="19" t="s">
        <v>9</v>
      </c>
      <c r="K51" s="24">
        <f>IF($B51="","",VLOOKUP($B51,[2]R6申請受付!$A:$U,21,FALSE))</f>
        <v>0.5</v>
      </c>
      <c r="L51" s="18"/>
      <c r="M51" s="18"/>
      <c r="N51" s="18"/>
      <c r="O51" s="18"/>
      <c r="P51" s="18"/>
      <c r="Q51" s="18"/>
      <c r="R51" s="18"/>
      <c r="S51" s="18"/>
      <c r="T51" s="18" t="s">
        <v>80</v>
      </c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>
        <v>89</v>
      </c>
      <c r="C52" s="1" t="str">
        <f>IF($B52="","",VLOOKUP($B52,[1]R6申請受付!$A:$U,3,FALSE))</f>
        <v>和田地区女性のつどい</v>
      </c>
      <c r="D52" s="23" t="str">
        <f>IF($B52="","",VLOOKUP($B52,[2]R6申請受付!$A:$U,18,FALSE))</f>
        <v>特定日</v>
      </c>
      <c r="E52" s="23" t="str">
        <f>IF($B52="","",VLOOKUP($B52,[2]R6申請受付!$A:$U,19,FALSE))</f>
        <v>日</v>
      </c>
      <c r="F52" s="23">
        <f>IF($B52="","",VLOOKUP($B52,[2]R6申請受付!$A:$U,16,FALSE))</f>
        <v>45543</v>
      </c>
      <c r="G52" s="19" t="s">
        <v>10</v>
      </c>
      <c r="H52" s="23">
        <f>IF($B52="","",VLOOKUP($B52,[2]R6申請受付!$A:$U,17,FALSE))</f>
        <v>45543</v>
      </c>
      <c r="I52" s="24">
        <f>IF($B52="","",VLOOKUP($B52,[2]R6申請受付!$A:$U,20,FALSE))</f>
        <v>0.375</v>
      </c>
      <c r="J52" s="19" t="s">
        <v>9</v>
      </c>
      <c r="K52" s="24">
        <f>IF($B52="","",VLOOKUP($B52,[2]R6申請受付!$A:$U,21,FALSE))</f>
        <v>0.5</v>
      </c>
      <c r="L52" s="18"/>
      <c r="M52" s="18"/>
      <c r="N52" s="18"/>
      <c r="O52" s="18"/>
      <c r="P52" s="18"/>
      <c r="Q52" s="18"/>
      <c r="R52" s="18"/>
      <c r="S52" s="18"/>
      <c r="T52" s="18" t="s">
        <v>81</v>
      </c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10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45" priority="2">
      <formula>AND($I8&lt;=L$6,$K8&gt;L$6)</formula>
    </cfRule>
  </conditionalFormatting>
  <conditionalFormatting sqref="L11:AS12">
    <cfRule type="expression" dxfId="44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8DD6-0C92-4379-8513-702311C80997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C42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C67" sqref="C67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22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33</v>
      </c>
      <c r="C8" s="1" t="str">
        <f>IF($B8="","",VLOOKUP($B8,[1]R6申請受付!$A:$U,3,FALSE))</f>
        <v>新井北スペシャルズ</v>
      </c>
      <c r="D8" s="23" t="str">
        <f>IF($B8="","",VLOOKUP($B8,[2]R6申請受付!$A:$U,18,FALSE))</f>
        <v>毎週</v>
      </c>
      <c r="E8" s="23" t="str">
        <f>IF($B8="","",VLOOKUP($B8,[2]R6申請受付!$A:$U,19,FALSE))</f>
        <v>土・日・祝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0.54166666666666663</v>
      </c>
      <c r="J8" s="19" t="s">
        <v>9</v>
      </c>
      <c r="K8" s="24">
        <f>IF($B8="","",VLOOKUP($B8,[2]R6申請受付!$A:$U,21,FALSE))</f>
        <v>0.75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25" t="s">
        <v>62</v>
      </c>
      <c r="AA8" s="25"/>
      <c r="AB8" s="25"/>
      <c r="AC8" s="25"/>
      <c r="AD8" s="25"/>
      <c r="AE8" s="25"/>
      <c r="AF8" s="25"/>
      <c r="AG8" s="25"/>
      <c r="AH8" s="25"/>
      <c r="AI8" s="25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33</v>
      </c>
      <c r="C36" s="1" t="str">
        <f>IF($B36="","",VLOOKUP($B36,[1]R6申請受付!$A:$U,3,FALSE))</f>
        <v>新井北スペシャルズ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土・日・祝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0.54166666666666663</v>
      </c>
      <c r="J36" s="19" t="s">
        <v>9</v>
      </c>
      <c r="K36" s="24">
        <f>IF($B36="","",VLOOKUP($B36,[2]R6申請受付!$A:$U,21,FALSE))</f>
        <v>0.75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34" t="s">
        <v>45</v>
      </c>
      <c r="AA36" s="25"/>
      <c r="AB36" s="25"/>
      <c r="AC36" s="25"/>
      <c r="AD36" s="25"/>
      <c r="AE36" s="25"/>
      <c r="AF36" s="25"/>
      <c r="AG36" s="25"/>
      <c r="AH36" s="25"/>
      <c r="AI36" s="25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33</v>
      </c>
      <c r="C43" s="1" t="str">
        <f>IF($B43="","",VLOOKUP($B43,[1]R6申請受付!$A:$U,3,FALSE))</f>
        <v>新井北スペシャルズ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土・日・祝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0.54166666666666663</v>
      </c>
      <c r="J43" s="19" t="s">
        <v>9</v>
      </c>
      <c r="K43" s="24">
        <f>IF($B43="","",VLOOKUP($B43,[2]R6申請受付!$A:$U,21,FALSE))</f>
        <v>0.75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33</v>
      </c>
      <c r="C50" s="1" t="str">
        <f>IF($B50="","",VLOOKUP($B50,[1]R6申請受付!$A:$U,3,FALSE))</f>
        <v>新井北スペシャルズ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土・日・祝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45747</v>
      </c>
      <c r="I50" s="24">
        <f>IF($B50="","",VLOOKUP($B50,[2]R6申請受付!$A:$U,20,FALSE))</f>
        <v>0.54166666666666663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4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43" priority="2">
      <formula>AND($I8&lt;=L$6,$K8&gt;L$6)</formula>
    </cfRule>
  </conditionalFormatting>
  <conditionalFormatting sqref="L11:AS12">
    <cfRule type="expression" dxfId="42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E767-6364-412F-99FF-1D1A612C2ADB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31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T55" sqref="T55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26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2</v>
      </c>
      <c r="C8" s="1" t="str">
        <f>IF($B8="","",VLOOKUP($B8,[1]R6申請受付!$A:$U,3,FALSE))</f>
        <v>斐太北ソフトボール</v>
      </c>
      <c r="D8" s="23" t="str">
        <f>IF($B8="","",VLOOKUP($B8,[2]R6申請受付!$A:$U,18,FALSE))</f>
        <v>毎週・特定</v>
      </c>
      <c r="E8" s="23" t="str">
        <f>IF($B8="","",VLOOKUP($B8,[2]R6申請受付!$A:$U,19,FALSE))</f>
        <v>土・日・祝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45747</v>
      </c>
      <c r="I8" s="24">
        <f>IF($B8="","",VLOOKUP($B8,[2]R6申請受付!$A:$U,20,FALSE))</f>
        <v>0.54166666666666663</v>
      </c>
      <c r="J8" s="19" t="s">
        <v>9</v>
      </c>
      <c r="K8" s="24">
        <f>IF($B8="","",VLOOKUP($B8,[2]R6申請受付!$A:$U,21,FALSE))</f>
        <v>0.75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31" t="s">
        <v>55</v>
      </c>
      <c r="AA8" s="31"/>
      <c r="AB8" s="25"/>
      <c r="AC8" s="25"/>
      <c r="AD8" s="25"/>
      <c r="AE8" s="25"/>
      <c r="AF8" s="25"/>
      <c r="AG8" s="25"/>
      <c r="AH8" s="25"/>
      <c r="AI8" s="25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>
        <v>42</v>
      </c>
      <c r="C9" s="1" t="str">
        <f>IF($B9="","",VLOOKUP($B9,[1]R6申請受付!$A:$U,3,FALSE))</f>
        <v>NPO法人ワセダクラブ北信越支部チアリーディング妙高</v>
      </c>
      <c r="D9" s="23" t="str">
        <f>IF($B9="","",VLOOKUP($B9,[2]R6申請受付!$A:$U,18,FALSE))</f>
        <v>毎週</v>
      </c>
      <c r="E9" s="23" t="str">
        <f>IF($B9="","",VLOOKUP($B9,[2]R6申請受付!$A:$U,19,FALSE))</f>
        <v>月</v>
      </c>
      <c r="F9" s="23">
        <f>IF($B9="","",VLOOKUP($B9,[2]R6申請受付!$A:$U,16,FALSE))</f>
        <v>45390</v>
      </c>
      <c r="G9" s="19" t="s">
        <v>10</v>
      </c>
      <c r="H9" s="23">
        <f>IF($B9="","",VLOOKUP($B9,[2]R6申請受付!$A:$U,17,FALSE))</f>
        <v>45733</v>
      </c>
      <c r="I9" s="24">
        <f>IF($B9="","",VLOOKUP($B9,[2]R6申請受付!$A:$U,20,FALSE))</f>
        <v>0.72916666666666596</v>
      </c>
      <c r="J9" s="19" t="s">
        <v>9</v>
      </c>
      <c r="K9" s="24">
        <f>IF($B9="","",VLOOKUP($B9,[2]R6申請受付!$A:$U,21,FALSE))</f>
        <v>0.874999999999999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25" t="s">
        <v>48</v>
      </c>
      <c r="AJ9" s="25"/>
      <c r="AK9" s="25"/>
      <c r="AL9" s="25"/>
      <c r="AM9" s="25"/>
      <c r="AN9" s="25"/>
      <c r="AO9" s="25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>
        <v>2</v>
      </c>
      <c r="C15" s="1" t="str">
        <f>IF($B15="","",VLOOKUP($B15,[1]R6申請受付!$A:$U,3,FALSE))</f>
        <v>斐太北ソフトボール</v>
      </c>
      <c r="D15" s="23" t="str">
        <f>IF($B15="","",VLOOKUP($B15,[2]R6申請受付!$A:$U,18,FALSE))</f>
        <v>毎週・特定</v>
      </c>
      <c r="E15" s="23" t="str">
        <f>IF($B15="","",VLOOKUP($B15,[2]R6申請受付!$A:$U,19,FALSE))</f>
        <v>土・日・祝</v>
      </c>
      <c r="F15" s="23">
        <f>IF($B15="","",VLOOKUP($B15,[2]R6申請受付!$A:$U,16,FALSE))</f>
        <v>45383</v>
      </c>
      <c r="G15" s="19" t="s">
        <v>10</v>
      </c>
      <c r="H15" s="23">
        <f>IF($B15="","",VLOOKUP($B15,[2]R6申請受付!$A:$U,17,FALSE))</f>
        <v>45747</v>
      </c>
      <c r="I15" s="24">
        <f>IF($B15="","",VLOOKUP($B15,[2]R6申請受付!$A:$U,20,FALSE))</f>
        <v>0.54166666666666663</v>
      </c>
      <c r="J15" s="19" t="s">
        <v>9</v>
      </c>
      <c r="K15" s="24">
        <f>IF($B15="","",VLOOKUP($B15,[2]R6申請受付!$A:$U,21,FALSE))</f>
        <v>0.75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25" t="s">
        <v>58</v>
      </c>
      <c r="AA15" s="25"/>
      <c r="AB15" s="25"/>
      <c r="AC15" s="25"/>
      <c r="AD15" s="25"/>
      <c r="AE15" s="25"/>
      <c r="AF15" s="25"/>
      <c r="AG15" s="25"/>
      <c r="AH15" s="25"/>
      <c r="AI15" s="25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>
        <v>11</v>
      </c>
      <c r="C22" s="1" t="str">
        <f>IF($B22="","",VLOOKUP($B22,[1]R6申請受付!$A:$U,3,FALSE))</f>
        <v>PIECE10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</v>
      </c>
      <c r="F22" s="23">
        <f>IF($B22="","",VLOOKUP($B22,[2]R6申請受付!$A:$U,16,FALSE))</f>
        <v>45392</v>
      </c>
      <c r="G22" s="19" t="s">
        <v>10</v>
      </c>
      <c r="H22" s="23">
        <f>IF($B22="","",VLOOKUP($B22,[2]R6申請受付!$A:$U,17,FALSE))</f>
        <v>45728</v>
      </c>
      <c r="I22" s="24">
        <f>IF($B22="","",VLOOKUP($B22,[2]R6申請受付!$A:$U,20,FALSE))</f>
        <v>0.8125</v>
      </c>
      <c r="J22" s="19" t="s">
        <v>9</v>
      </c>
      <c r="K22" s="24">
        <f>IF($B22="","",VLOOKUP($B22,[2]R6申請受付!$A:$U,21,FALSE))</f>
        <v>0.90625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25" t="s">
        <v>70</v>
      </c>
      <c r="AN22" s="25"/>
      <c r="AO22" s="25"/>
      <c r="AP22" s="25"/>
      <c r="AQ22" s="25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>
        <v>2</v>
      </c>
      <c r="C29" s="1" t="str">
        <f>IF($B29="","",VLOOKUP($B29,[1]R6申請受付!$A:$U,3,FALSE))</f>
        <v>斐太北ソフトボール</v>
      </c>
      <c r="D29" s="23" t="str">
        <f>IF($B29="","",VLOOKUP($B29,[2]R6申請受付!$A:$U,18,FALSE))</f>
        <v>毎週・特定</v>
      </c>
      <c r="E29" s="23" t="str">
        <f>IF($B29="","",VLOOKUP($B29,[2]R6申請受付!$A:$U,19,FALSE))</f>
        <v>土・日・祝</v>
      </c>
      <c r="F29" s="23">
        <f>IF($B29="","",VLOOKUP($B29,[2]R6申請受付!$A:$U,16,FALSE))</f>
        <v>45383</v>
      </c>
      <c r="G29" s="19" t="s">
        <v>10</v>
      </c>
      <c r="H29" s="23">
        <f>IF($B29="","",VLOOKUP($B29,[2]R6申請受付!$A:$U,17,FALSE))</f>
        <v>45747</v>
      </c>
      <c r="I29" s="24">
        <f>IF($B29="","",VLOOKUP($B29,[2]R6申請受付!$A:$U,20,FALSE))</f>
        <v>0.54166666666666663</v>
      </c>
      <c r="J29" s="19" t="s">
        <v>9</v>
      </c>
      <c r="K29" s="24">
        <f>IF($B29="","",VLOOKUP($B29,[2]R6申請受付!$A:$U,21,FALSE))</f>
        <v>0.75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25" t="s">
        <v>59</v>
      </c>
      <c r="AA29" s="25"/>
      <c r="AB29" s="25"/>
      <c r="AC29" s="25"/>
      <c r="AD29" s="25"/>
      <c r="AE29" s="25"/>
      <c r="AF29" s="25"/>
      <c r="AG29" s="25"/>
      <c r="AH29" s="25"/>
      <c r="AI29" s="25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>
        <v>56</v>
      </c>
      <c r="C30" s="1" t="str">
        <f>IF($B30="","",VLOOKUP($B30,[1]R6申請受付!$A:$U,3,FALSE))</f>
        <v>斐太北パパギャルソフトバレーボール</v>
      </c>
      <c r="D30" s="23" t="str">
        <f>IF($B30="","",VLOOKUP($B30,[2]R6申請受付!$A:$U,18,FALSE))</f>
        <v>毎週</v>
      </c>
      <c r="E30" s="23" t="str">
        <f>IF($B30="","",VLOOKUP($B30,[2]R6申請受付!$A:$U,19,FALSE))</f>
        <v>木</v>
      </c>
      <c r="F30" s="23">
        <f>IF($B30="","",VLOOKUP($B30,[2]R6申請受付!$A:$U,16,FALSE))</f>
        <v>45383</v>
      </c>
      <c r="G30" s="19" t="s">
        <v>10</v>
      </c>
      <c r="H30" s="23">
        <f>IF($B30="","",VLOOKUP($B30,[2]R6申請受付!$A:$U,17,FALSE))</f>
        <v>45747</v>
      </c>
      <c r="I30" s="24">
        <f>IF($B30="","",VLOOKUP($B30,[2]R6申請受付!$A:$U,20,FALSE))</f>
        <v>0.79166666666666663</v>
      </c>
      <c r="J30" s="19" t="s">
        <v>9</v>
      </c>
      <c r="K30" s="24">
        <f>IF($B30="","",VLOOKUP($B30,[2]R6申請受付!$A:$U,21,FALSE))</f>
        <v>0.875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5" t="s">
        <v>15</v>
      </c>
      <c r="AM30" s="25"/>
      <c r="AN30" s="25"/>
      <c r="AO30" s="25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2</v>
      </c>
      <c r="C36" s="1" t="str">
        <f>IF($B36="","",VLOOKUP($B36,[1]R6申請受付!$A:$U,3,FALSE))</f>
        <v>斐太北ソフトボール</v>
      </c>
      <c r="D36" s="23" t="str">
        <f>IF($B36="","",VLOOKUP($B36,[2]R6申請受付!$A:$U,18,FALSE))</f>
        <v>毎週・特定</v>
      </c>
      <c r="E36" s="23" t="str">
        <f>IF($B36="","",VLOOKUP($B36,[2]R6申請受付!$A:$U,19,FALSE))</f>
        <v>土・日・祝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0.54166666666666663</v>
      </c>
      <c r="J36" s="19" t="s">
        <v>9</v>
      </c>
      <c r="K36" s="24">
        <f>IF($B36="","",VLOOKUP($B36,[2]R6申請受付!$A:$U,21,FALSE))</f>
        <v>0.75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25" t="s">
        <v>57</v>
      </c>
      <c r="AA36" s="25"/>
      <c r="AB36" s="25"/>
      <c r="AC36" s="25"/>
      <c r="AD36" s="25"/>
      <c r="AE36" s="25"/>
      <c r="AF36" s="25"/>
      <c r="AG36" s="25"/>
      <c r="AH36" s="25"/>
      <c r="AI36" s="25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2</v>
      </c>
      <c r="C43" s="1" t="str">
        <f>IF($B43="","",VLOOKUP($B43,[1]R6申請受付!$A:$U,3,FALSE))</f>
        <v>斐太北ソフトボール</v>
      </c>
      <c r="D43" s="23" t="str">
        <f>IF($B43="","",VLOOKUP($B43,[2]R6申請受付!$A:$U,18,FALSE))</f>
        <v>毎週・特定</v>
      </c>
      <c r="E43" s="23" t="str">
        <f>IF($B43="","",VLOOKUP($B43,[2]R6申請受付!$A:$U,19,FALSE))</f>
        <v>土・日・祝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0.54166666666666663</v>
      </c>
      <c r="J43" s="19" t="s">
        <v>9</v>
      </c>
      <c r="K43" s="24">
        <f>IF($B43="","",VLOOKUP($B43,[2]R6申請受付!$A:$U,21,FALSE))</f>
        <v>0.75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25" t="s">
        <v>56</v>
      </c>
      <c r="AA43" s="25"/>
      <c r="AB43" s="25"/>
      <c r="AC43" s="25"/>
      <c r="AD43" s="25"/>
      <c r="AE43" s="25"/>
      <c r="AF43" s="25"/>
      <c r="AG43" s="25"/>
      <c r="AH43" s="25"/>
      <c r="AI43" s="25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>
        <v>57</v>
      </c>
      <c r="C44" s="1" t="str">
        <f>IF($B44="","",VLOOKUP($B44,[1]R6申請受付!$A:$U,3,FALSE))</f>
        <v>斐太北パパギャルソフトバレーボール</v>
      </c>
      <c r="D44" s="23" t="str">
        <f>IF($B44="","",VLOOKUP($B44,[2]R6申請受付!$A:$U,18,FALSE))</f>
        <v>毎週</v>
      </c>
      <c r="E44" s="23" t="str">
        <f>IF($B44="","",VLOOKUP($B44,[2]R6申請受付!$A:$U,19,FALSE))</f>
        <v>土</v>
      </c>
      <c r="F44" s="23">
        <f>IF($B44="","",VLOOKUP($B44,[2]R6申請受付!$A:$U,16,FALSE))</f>
        <v>45383</v>
      </c>
      <c r="G44" s="19" t="s">
        <v>10</v>
      </c>
      <c r="H44" s="23">
        <f>IF($B44="","",VLOOKUP($B44,[2]R6申請受付!$A:$U,17,FALSE))</f>
        <v>45747</v>
      </c>
      <c r="I44" s="24">
        <f>IF($B44="","",VLOOKUP($B44,[2]R6申請受付!$A:$U,20,FALSE))</f>
        <v>0.58333333333333337</v>
      </c>
      <c r="J44" s="19" t="s">
        <v>9</v>
      </c>
      <c r="K44" s="24">
        <f>IF($B44="","",VLOOKUP($B44,[2]R6申請受付!$A:$U,21,FALSE))</f>
        <v>0.70833333333333337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25" t="s">
        <v>15</v>
      </c>
      <c r="AC44" s="25"/>
      <c r="AD44" s="25"/>
      <c r="AE44" s="25"/>
      <c r="AF44" s="25"/>
      <c r="AG44" s="25"/>
      <c r="AH44" s="18"/>
      <c r="AI44" s="18"/>
      <c r="AJ44" s="18"/>
      <c r="AK44" s="18"/>
      <c r="AL44" s="18"/>
      <c r="AM44" s="25"/>
      <c r="AN44" s="25"/>
      <c r="AO44" s="25"/>
      <c r="AP44" s="25"/>
      <c r="AQ44" s="25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>
        <v>11</v>
      </c>
      <c r="C45" s="1" t="str">
        <f>IF($B45="","",VLOOKUP($B45,[1]R6申請受付!$A:$U,3,FALSE))</f>
        <v>PIECE10</v>
      </c>
      <c r="D45" s="23" t="str">
        <f>IF($B45="","",VLOOKUP($B45,[2]R6申請受付!$A:$U,18,FALSE))</f>
        <v>毎週</v>
      </c>
      <c r="E45" s="23" t="str">
        <f>IF($B45="","",VLOOKUP($B45,[2]R6申請受付!$A:$U,19,FALSE))</f>
        <v>水</v>
      </c>
      <c r="F45" s="23">
        <f>IF($B45="","",VLOOKUP($B45,[2]R6申請受付!$A:$U,16,FALSE))</f>
        <v>45392</v>
      </c>
      <c r="G45" s="19" t="s">
        <v>10</v>
      </c>
      <c r="H45" s="23">
        <f>IF($B45="","",VLOOKUP($B45,[2]R6申請受付!$A:$U,17,FALSE))</f>
        <v>45728</v>
      </c>
      <c r="I45" s="24">
        <f>IF($B45="","",VLOOKUP($B45,[2]R6申請受付!$A:$U,20,FALSE))</f>
        <v>0.8125</v>
      </c>
      <c r="J45" s="19" t="s">
        <v>9</v>
      </c>
      <c r="K45" s="24">
        <f>IF($B45="","",VLOOKUP($B45,[2]R6申請受付!$A:$U,21,FALSE))</f>
        <v>0.90625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25"/>
      <c r="AC45" s="25"/>
      <c r="AD45" s="25"/>
      <c r="AE45" s="25"/>
      <c r="AF45" s="25"/>
      <c r="AG45" s="25"/>
      <c r="AH45" s="18"/>
      <c r="AI45" s="18"/>
      <c r="AJ45" s="18"/>
      <c r="AK45" s="18"/>
      <c r="AL45" s="18"/>
      <c r="AM45" s="25" t="s">
        <v>15</v>
      </c>
      <c r="AN45" s="25"/>
      <c r="AO45" s="25"/>
      <c r="AP45" s="25"/>
      <c r="AQ45" s="25"/>
      <c r="AR45" s="18"/>
      <c r="AS45" s="18"/>
    </row>
    <row r="46" spans="1:55" ht="23.25" customHeight="1" x14ac:dyDescent="0.15">
      <c r="A46" s="54"/>
      <c r="B46" s="5">
        <v>88</v>
      </c>
      <c r="C46" s="1" t="str">
        <f>IF($B46="","",VLOOKUP($B46,[1]R6申請受付!$A:$U,3,FALSE))</f>
        <v>ジュニアバスケットボールクラブ　新井イーグルス</v>
      </c>
      <c r="D46" s="23" t="str">
        <f>IF($B46="","",VLOOKUP($B46,[2]R6申請受付!$A:$U,18,FALSE))</f>
        <v>特定日</v>
      </c>
      <c r="E46" s="23" t="str">
        <f>IF($B46="","",VLOOKUP($B46,[2]R6申請受付!$A:$U,19,FALSE))</f>
        <v>土</v>
      </c>
      <c r="F46" s="23">
        <f>IF($B46="","",VLOOKUP($B46,[2]R6申請受付!$A:$U,16,FALSE))</f>
        <v>45507</v>
      </c>
      <c r="G46" s="19" t="s">
        <v>10</v>
      </c>
      <c r="H46" s="23">
        <f>IF($B46="","",VLOOKUP($B46,[2]R6申請受付!$A:$U,17,FALSE))</f>
        <v>45528</v>
      </c>
      <c r="I46" s="24">
        <f>IF($B46="","",VLOOKUP($B46,[2]R6申請受付!$A:$U,20,FALSE))</f>
        <v>0.375</v>
      </c>
      <c r="J46" s="19" t="s">
        <v>9</v>
      </c>
      <c r="K46" s="24">
        <f>IF($B46="","",VLOOKUP($B46,[2]R6申請受付!$A:$U,21,FALSE))</f>
        <v>0.5</v>
      </c>
      <c r="L46" s="18"/>
      <c r="M46" s="18"/>
      <c r="N46" s="18"/>
      <c r="O46" s="18"/>
      <c r="P46" s="18"/>
      <c r="Q46" s="18"/>
      <c r="R46" s="18"/>
      <c r="S46" s="18"/>
      <c r="T46" s="18" t="s">
        <v>80</v>
      </c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2</v>
      </c>
      <c r="C50" s="1" t="str">
        <f>IF($B50="","",VLOOKUP($B50,[1]R6申請受付!$A:$U,3,FALSE))</f>
        <v>斐太北ソフトボール</v>
      </c>
      <c r="D50" s="23" t="str">
        <f>IF($B50="","",VLOOKUP($B50,[2]R6申請受付!$A:$U,18,FALSE))</f>
        <v>毎週・特定</v>
      </c>
      <c r="E50" s="23" t="str">
        <f>IF($B50="","",VLOOKUP($B50,[2]R6申請受付!$A:$U,19,FALSE))</f>
        <v>土・日・祝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45747</v>
      </c>
      <c r="I50" s="24">
        <f>IF($B50="","",VLOOKUP($B50,[2]R6申請受付!$A:$U,20,FALSE))</f>
        <v>0.54166666666666663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32" t="s">
        <v>56</v>
      </c>
      <c r="AA50" s="32"/>
      <c r="AB50" s="32"/>
      <c r="AC50" s="32"/>
      <c r="AD50" s="32"/>
      <c r="AE50" s="32"/>
      <c r="AF50" s="32"/>
      <c r="AG50" s="32"/>
      <c r="AH50" s="25"/>
      <c r="AI50" s="25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s="17" customFormat="1" ht="23.25" customHeight="1" x14ac:dyDescent="0.15">
      <c r="A51" s="52"/>
      <c r="B51" s="5">
        <v>58</v>
      </c>
      <c r="C51" s="1" t="str">
        <f>IF($B51="","",VLOOKUP($B51,[1]R6申請受付!$A:$U,3,FALSE))</f>
        <v>斐太北パパギャルソフトバレーボール</v>
      </c>
      <c r="D51" s="23" t="str">
        <f>IF($B51="","",VLOOKUP($B51,[2]R6申請受付!$A:$U,18,FALSE))</f>
        <v>毎週</v>
      </c>
      <c r="E51" s="23" t="str">
        <f>IF($B51="","",VLOOKUP($B51,[2]R6申請受付!$A:$U,19,FALSE))</f>
        <v>日</v>
      </c>
      <c r="F51" s="23">
        <f>IF($B51="","",VLOOKUP($B51,[2]R6申請受付!$A:$U,16,FALSE))</f>
        <v>45383</v>
      </c>
      <c r="G51" s="19" t="s">
        <v>10</v>
      </c>
      <c r="H51" s="23">
        <f>IF($B51="","",VLOOKUP($B51,[2]R6申請受付!$A:$U,17,FALSE))</f>
        <v>45747</v>
      </c>
      <c r="I51" s="24">
        <f>IF($B51="","",VLOOKUP($B51,[2]R6申請受付!$A:$U,20,FALSE))</f>
        <v>0.375</v>
      </c>
      <c r="J51" s="19" t="s">
        <v>9</v>
      </c>
      <c r="K51" s="24">
        <f>IF($B51="","",VLOOKUP($B51,[2]R6申請受付!$A:$U,21,FALSE))</f>
        <v>0.5</v>
      </c>
      <c r="L51" s="18"/>
      <c r="M51" s="18"/>
      <c r="N51" s="18"/>
      <c r="O51" s="18"/>
      <c r="P51" s="18"/>
      <c r="Q51" s="18"/>
      <c r="R51" s="32" t="s">
        <v>15</v>
      </c>
      <c r="S51" s="32"/>
      <c r="T51" s="32"/>
      <c r="U51" s="32"/>
      <c r="V51" s="32"/>
      <c r="W51" s="32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>
        <v>24</v>
      </c>
      <c r="C52" s="1" t="str">
        <f>IF($B52="","",VLOOKUP($B52,[1]R6申請受付!$A:$U,3,FALSE))</f>
        <v>斐太地区体力づくり協議会</v>
      </c>
      <c r="D52" s="23" t="str">
        <f>IF($B52="","",VLOOKUP($B52,[2]R6申請受付!$A:$U,18,FALSE))</f>
        <v>特定日</v>
      </c>
      <c r="E52" s="23" t="str">
        <f>IF($B52="","",VLOOKUP($B52,[2]R6申請受付!$A:$U,19,FALSE))</f>
        <v>日</v>
      </c>
      <c r="F52" s="23">
        <f>IF($B52="","",VLOOKUP($B52,[2]R6申請受付!$A:$U,16,FALSE))</f>
        <v>45466</v>
      </c>
      <c r="G52" s="19" t="s">
        <v>10</v>
      </c>
      <c r="H52" s="23">
        <f>IF($B52="","",VLOOKUP($B52,[2]R6申請受付!$A:$U,17,FALSE))</f>
        <v>45466</v>
      </c>
      <c r="I52" s="24">
        <f>IF($B52="","",VLOOKUP($B52,[2]R6申請受付!$A:$U,20,FALSE))</f>
        <v>0.25</v>
      </c>
      <c r="J52" s="19" t="s">
        <v>9</v>
      </c>
      <c r="K52" s="24">
        <f>IF($B52="","",VLOOKUP($B52,[2]R6申請受付!$A:$U,21,FALSE))</f>
        <v>0.70833333333333304</v>
      </c>
      <c r="L52" s="30" t="s">
        <v>54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>
        <v>25</v>
      </c>
      <c r="C53" s="1" t="str">
        <f>IF($B53="","",VLOOKUP($B53,[1]R6申請受付!$A:$U,3,FALSE))</f>
        <v>斐太地区体力づくり協議会</v>
      </c>
      <c r="D53" s="23" t="str">
        <f>IF($B53="","",VLOOKUP($B53,[2]R6申請受付!$A:$U,18,FALSE))</f>
        <v>特定日</v>
      </c>
      <c r="E53" s="23" t="str">
        <f>IF($B53="","",VLOOKUP($B53,[2]R6申請受付!$A:$U,19,FALSE))</f>
        <v>日</v>
      </c>
      <c r="F53" s="23">
        <f>IF($B53="","",VLOOKUP($B53,[2]R6申請受付!$A:$U,16,FALSE))</f>
        <v>45480</v>
      </c>
      <c r="G53" s="19" t="s">
        <v>10</v>
      </c>
      <c r="H53" s="23">
        <f>IF($B53="","",VLOOKUP($B53,[2]R6申請受付!$A:$U,17,FALSE))</f>
        <v>45480</v>
      </c>
      <c r="I53" s="24">
        <f>IF($B53="","",VLOOKUP($B53,[2]R6申請受付!$A:$U,20,FALSE))</f>
        <v>0.33333333333333298</v>
      </c>
      <c r="J53" s="19" t="s">
        <v>9</v>
      </c>
      <c r="K53" s="24">
        <f>IF($B53="","",VLOOKUP($B53,[2]R6申請受付!$A:$U,21,FALSE))</f>
        <v>0.58333333333333304</v>
      </c>
      <c r="L53" s="18"/>
      <c r="M53" s="18"/>
      <c r="N53" s="18"/>
      <c r="O53" s="18"/>
      <c r="P53" s="27" t="s">
        <v>60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>
        <v>26</v>
      </c>
      <c r="C54" s="1" t="str">
        <f>IF($B54="","",VLOOKUP($B54,[1]R6申請受付!$A:$U,3,FALSE))</f>
        <v>斐太地区体力づくり協議会</v>
      </c>
      <c r="D54" s="23" t="str">
        <f>IF($B54="","",VLOOKUP($B54,[2]R6申請受付!$A:$U,18,FALSE))</f>
        <v>特定日</v>
      </c>
      <c r="E54" s="23" t="str">
        <f>IF($B54="","",VLOOKUP($B54,[2]R6申請受付!$A:$U,19,FALSE))</f>
        <v>日</v>
      </c>
      <c r="F54" s="23">
        <f>IF($B54="","",VLOOKUP($B54,[2]R6申請受付!$A:$U,16,FALSE))</f>
        <v>45725</v>
      </c>
      <c r="G54" s="19" t="s">
        <v>10</v>
      </c>
      <c r="H54" s="23">
        <f>IF($B54="","",VLOOKUP($B54,[2]R6申請受付!$A:$U,17,FALSE))</f>
        <v>45725</v>
      </c>
      <c r="I54" s="24">
        <f>IF($B54="","",VLOOKUP($B54,[2]R6申請受付!$A:$U,20,FALSE))</f>
        <v>0.33333333333333298</v>
      </c>
      <c r="J54" s="19" t="s">
        <v>9</v>
      </c>
      <c r="K54" s="24">
        <f>IF($B54="","",VLOOKUP($B54,[2]R6申請受付!$A:$U,21,FALSE))</f>
        <v>0.5</v>
      </c>
      <c r="L54" s="18"/>
      <c r="M54" s="18"/>
      <c r="N54" s="18"/>
      <c r="O54" s="18"/>
      <c r="P54" s="27" t="s">
        <v>61</v>
      </c>
      <c r="Q54" s="27"/>
      <c r="R54" s="27"/>
      <c r="S54" s="27"/>
      <c r="T54" s="27"/>
      <c r="U54" s="27"/>
      <c r="V54" s="27"/>
      <c r="W54" s="27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16</v>
      </c>
    </row>
  </sheetData>
  <sortState ref="B8:AS9">
    <sortCondition ref="B8:B9"/>
  </sortState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49 AH50:AS50 L51:O51 AB51:AS51 L55:AS56 AH52:AS52 AB53:AS53 L53:O54 X54:AS54">
    <cfRule type="expression" dxfId="41" priority="2">
      <formula>AND($I8&lt;=L$6,$K8&gt;L$6)</formula>
    </cfRule>
  </conditionalFormatting>
  <conditionalFormatting sqref="L11:AS12">
    <cfRule type="expression" dxfId="40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0F2D-804F-4A1B-80A8-F18DA16D8007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33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C71" sqref="C71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25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1</v>
      </c>
      <c r="C8" s="1" t="str">
        <f>IF($B8="","",VLOOKUP($B8,[1]R6申請受付!$A:$U,3,FALSE))</f>
        <v>斐太北ソフトボール</v>
      </c>
      <c r="D8" s="23" t="str">
        <f>IF($B8="","",VLOOKUP($B8,[2]R6申請受付!$A:$U,18,FALSE))</f>
        <v>毎週・特定</v>
      </c>
      <c r="E8" s="23" t="str">
        <f>IF($B8="","",VLOOKUP($B8,[2]R6申請受付!$A:$U,19,FALSE))</f>
        <v>土・日・祝</v>
      </c>
      <c r="F8" s="23">
        <f>IF($B8="","",VLOOKUP($B8,[2]R6申請受付!$A:$U,16,FALSE))</f>
        <v>45383</v>
      </c>
      <c r="G8" s="19" t="s">
        <v>10</v>
      </c>
      <c r="H8" s="23">
        <f>IF($B8="","",VLOOKUP($B8,[2]R6申請受付!$A:$U,17,FALSE))</f>
        <v>45626</v>
      </c>
      <c r="I8" s="24">
        <f>IF($B8="","",VLOOKUP($B8,[2]R6申請受付!$A:$U,20,FALSE))</f>
        <v>0.54166666666666596</v>
      </c>
      <c r="J8" s="19" t="s">
        <v>9</v>
      </c>
      <c r="K8" s="24">
        <f>IF($B8="","",VLOOKUP($B8,[2]R6申請受付!$A:$U,21,FALSE))</f>
        <v>0.75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25" t="s">
        <v>53</v>
      </c>
      <c r="AA8" s="25"/>
      <c r="AB8" s="25"/>
      <c r="AC8" s="25"/>
      <c r="AD8" s="25"/>
      <c r="AE8" s="25"/>
      <c r="AF8" s="25"/>
      <c r="AG8" s="25"/>
      <c r="AH8" s="25"/>
      <c r="AI8" s="25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1</v>
      </c>
      <c r="C36" s="1" t="str">
        <f>IF($B36="","",VLOOKUP($B36,[1]R6申請受付!$A:$U,3,FALSE))</f>
        <v>斐太北ソフトボール</v>
      </c>
      <c r="D36" s="23" t="str">
        <f>IF($B36="","",VLOOKUP($B36,[2]R6申請受付!$A:$U,18,FALSE))</f>
        <v>毎週・特定</v>
      </c>
      <c r="E36" s="23" t="str">
        <f>IF($B36="","",VLOOKUP($B36,[2]R6申請受付!$A:$U,19,FALSE))</f>
        <v>土・日・祝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45626</v>
      </c>
      <c r="I36" s="24">
        <f>IF($B36="","",VLOOKUP($B36,[2]R6申請受付!$A:$U,20,FALSE))</f>
        <v>0.54166666666666596</v>
      </c>
      <c r="J36" s="19" t="s">
        <v>9</v>
      </c>
      <c r="K36" s="24">
        <f>IF($B36="","",VLOOKUP($B36,[2]R6申請受付!$A:$U,21,FALSE))</f>
        <v>0.75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26" t="s">
        <v>45</v>
      </c>
      <c r="AA36" s="25"/>
      <c r="AB36" s="25"/>
      <c r="AC36" s="25"/>
      <c r="AD36" s="25"/>
      <c r="AE36" s="25"/>
      <c r="AF36" s="25"/>
      <c r="AG36" s="25"/>
      <c r="AH36" s="25"/>
      <c r="AI36" s="25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1</v>
      </c>
      <c r="C43" s="1" t="str">
        <f>IF($B43="","",VLOOKUP($B43,[1]R6申請受付!$A:$U,3,FALSE))</f>
        <v>斐太北ソフトボール</v>
      </c>
      <c r="D43" s="23" t="str">
        <f>IF($B43="","",VLOOKUP($B43,[2]R6申請受付!$A:$U,18,FALSE))</f>
        <v>毎週・特定</v>
      </c>
      <c r="E43" s="23" t="str">
        <f>IF($B43="","",VLOOKUP($B43,[2]R6申請受付!$A:$U,19,FALSE))</f>
        <v>土・日・祝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45626</v>
      </c>
      <c r="I43" s="24">
        <f>IF($B43="","",VLOOKUP($B43,[2]R6申請受付!$A:$U,20,FALSE))</f>
        <v>0.54166666666666596</v>
      </c>
      <c r="J43" s="19" t="s">
        <v>9</v>
      </c>
      <c r="K43" s="24">
        <f>IF($B43="","",VLOOKUP($B43,[2]R6申請受付!$A:$U,21,FALSE))</f>
        <v>0.75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1</v>
      </c>
      <c r="C50" s="1" t="str">
        <f>IF($B50="","",VLOOKUP($B50,[1]R6申請受付!$A:$U,3,FALSE))</f>
        <v>斐太北ソフトボール</v>
      </c>
      <c r="D50" s="23" t="str">
        <f>IF($B50="","",VLOOKUP($B50,[2]R6申請受付!$A:$U,18,FALSE))</f>
        <v>毎週・特定</v>
      </c>
      <c r="E50" s="23" t="str">
        <f>IF($B50="","",VLOOKUP($B50,[2]R6申請受付!$A:$U,19,FALSE))</f>
        <v>土・日・祝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45626</v>
      </c>
      <c r="I50" s="24">
        <f>IF($B50="","",VLOOKUP($B50,[2]R6申請受付!$A:$U,20,FALSE))</f>
        <v>0.54166666666666596</v>
      </c>
      <c r="J50" s="19" t="s">
        <v>9</v>
      </c>
      <c r="K50" s="24">
        <f>IF($B50="","",VLOOKUP($B50,[2]R6申請受付!$A:$U,21,FALSE))</f>
        <v>0.75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>
        <v>24</v>
      </c>
      <c r="C51" s="1" t="str">
        <f>IF($B51="","",VLOOKUP($B51,[1]R6申請受付!$A:$U,3,FALSE))</f>
        <v>斐太地区体力づくり協議会</v>
      </c>
      <c r="D51" s="23" t="str">
        <f>IF($B51="","",VLOOKUP($B51,[2]R6申請受付!$A:$U,18,FALSE))</f>
        <v>特定日</v>
      </c>
      <c r="E51" s="23" t="str">
        <f>IF($B51="","",VLOOKUP($B51,[2]R6申請受付!$A:$U,19,FALSE))</f>
        <v>日</v>
      </c>
      <c r="F51" s="23">
        <f>IF($B51="","",VLOOKUP($B51,[2]R6申請受付!$A:$U,16,FALSE))</f>
        <v>45466</v>
      </c>
      <c r="G51" s="19" t="s">
        <v>10</v>
      </c>
      <c r="H51" s="23">
        <f>IF($B51="","",VLOOKUP($B51,[2]R6申請受付!$A:$U,17,FALSE))</f>
        <v>45466</v>
      </c>
      <c r="I51" s="24">
        <f>IF($B51="","",VLOOKUP($B51,[2]R6申請受付!$A:$U,20,FALSE))</f>
        <v>0.25</v>
      </c>
      <c r="J51" s="19" t="s">
        <v>9</v>
      </c>
      <c r="K51" s="24">
        <f>IF($B51="","",VLOOKUP($B51,[2]R6申請受付!$A:$U,21,FALSE))</f>
        <v>0.70833333333333304</v>
      </c>
      <c r="L51" s="30" t="s">
        <v>54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5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0 L52:AS56 AH51:AS51">
    <cfRule type="expression" dxfId="39" priority="2">
      <formula>AND($I8&lt;=L$6,$K8&gt;L$6)</formula>
    </cfRule>
  </conditionalFormatting>
  <conditionalFormatting sqref="L11:AS12">
    <cfRule type="expression" dxfId="38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4F92-9B59-43F3-A322-6B3245EFE76E}">
  <sheetPr>
    <pageSetUpPr fitToPage="1"/>
  </sheetPr>
  <dimension ref="A1:BH57"/>
  <sheetViews>
    <sheetView showGridLines="0" view="pageBreakPreview" zoomScale="55" zoomScaleNormal="62" zoomScaleSheetLayoutView="55" workbookViewId="0">
      <pane xSplit="1" ySplit="7" topLeftCell="B44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AK15" sqref="AK15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27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>
        <v>49</v>
      </c>
      <c r="C15" s="1" t="str">
        <f>IF($B15="","",VLOOKUP($B15,[1]R6申請受付!$A:$U,3,FALSE))</f>
        <v>新井南スポーツ少年団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</v>
      </c>
      <c r="F15" s="23">
        <f>IF($B15="","",VLOOKUP($B15,[2]R6申請受付!$A:$U,16,FALSE))</f>
        <v>45383</v>
      </c>
      <c r="G15" s="19" t="s">
        <v>10</v>
      </c>
      <c r="H15" s="23">
        <f>IF($B15="","",VLOOKUP($B15,[2]R6申請受付!$A:$U,17,FALSE))</f>
        <v>45596</v>
      </c>
      <c r="I15" s="24">
        <f>IF($B15="","",VLOOKUP($B15,[2]R6申請受付!$A:$U,20,FALSE))</f>
        <v>0.75</v>
      </c>
      <c r="J15" s="19" t="s">
        <v>9</v>
      </c>
      <c r="K15" s="24">
        <f>IF($B15="","",VLOOKUP($B15,[2]R6申請受付!$A:$U,21,FALSE))</f>
        <v>0.875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5" t="s">
        <v>72</v>
      </c>
      <c r="AK15" s="25"/>
      <c r="AL15" s="25"/>
      <c r="AM15" s="25"/>
      <c r="AN15" s="25"/>
      <c r="AO15" s="25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9</v>
      </c>
      <c r="C43" s="1" t="str">
        <f>IF($B43="","",VLOOKUP($B43,[1]R6申請受付!$A:$U,3,FALSE))</f>
        <v>みずほ♪バンド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0.79166666666666596</v>
      </c>
      <c r="J43" s="19" t="s">
        <v>9</v>
      </c>
      <c r="K43" s="24">
        <f>IF($B43="","",VLOOKUP($B43,[2]R6申請受付!$A:$U,21,FALSE))</f>
        <v>0.874999999999999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25" t="s">
        <v>52</v>
      </c>
      <c r="AM43" s="25"/>
      <c r="AN43" s="25"/>
      <c r="AO43" s="25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48</v>
      </c>
      <c r="C50" s="1" t="str">
        <f>IF($B50="","",VLOOKUP($B50,[1]R6申請受付!$A:$U,3,FALSE))</f>
        <v>新井南スポーツ少年団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45747</v>
      </c>
      <c r="I50" s="24">
        <f>IF($B50="","",VLOOKUP($B50,[2]R6申請受付!$A:$U,20,FALSE))</f>
        <v>0.33333333333333331</v>
      </c>
      <c r="J50" s="19" t="s">
        <v>9</v>
      </c>
      <c r="K50" s="24">
        <f>IF($B50="","",VLOOKUP($B50,[2]R6申請受付!$A:$U,21,FALSE))</f>
        <v>0.70833333333333304</v>
      </c>
      <c r="L50" s="18"/>
      <c r="M50" s="18"/>
      <c r="N50" s="18"/>
      <c r="O50" s="18"/>
      <c r="P50" s="25" t="s">
        <v>71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3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37" priority="2">
      <formula>AND($I8&lt;=L$6,$K8&gt;L$6)</formula>
    </cfRule>
  </conditionalFormatting>
  <conditionalFormatting sqref="L11:AS12">
    <cfRule type="expression" dxfId="36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D1C82-B482-40C4-BE32-14B9E8E5004A}">
  <sheetPr>
    <pageSetUpPr fitToPage="1"/>
  </sheetPr>
  <dimension ref="A1:BH57"/>
  <sheetViews>
    <sheetView showGridLines="0" view="pageBreakPreview" zoomScale="40" zoomScaleNormal="62" zoomScaleSheetLayoutView="40" workbookViewId="0">
      <pane xSplit="1" ySplit="7" topLeftCell="B30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C66" sqref="C66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28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/>
      <c r="C8" s="1" t="str">
        <f>IF($B8="","",VLOOKUP($B8,[1]R6申請受付!$A:$U,3,FALSE))</f>
        <v/>
      </c>
      <c r="D8" s="23" t="str">
        <f>IF($B8="","",VLOOKUP($B8,[2]R6申請受付!$A:$U,18,FALSE))</f>
        <v/>
      </c>
      <c r="E8" s="23" t="str">
        <f>IF($B8="","",VLOOKUP($B8,[2]R6申請受付!$A:$U,19,FALSE))</f>
        <v/>
      </c>
      <c r="F8" s="23" t="str">
        <f>IF($B8="","",VLOOKUP($B8,[2]R6申請受付!$A:$U,16,FALSE))</f>
        <v/>
      </c>
      <c r="G8" s="19" t="s">
        <v>10</v>
      </c>
      <c r="H8" s="23" t="str">
        <f>IF($B8="","",VLOOKUP($B8,[2]R6申請受付!$A:$U,17,FALSE))</f>
        <v/>
      </c>
      <c r="I8" s="24" t="str">
        <f>IF($B8="","",VLOOKUP($B8,[2]R6申請受付!$A:$U,20,FALSE))</f>
        <v/>
      </c>
      <c r="J8" s="19" t="s">
        <v>9</v>
      </c>
      <c r="K8" s="24" t="str">
        <f>IF($B8="","",VLOOKUP($B8,[2]R6申請受付!$A:$U,21,FALSE))</f>
        <v/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60" ht="23.25" customHeight="1" x14ac:dyDescent="0.15">
      <c r="A9" s="53"/>
      <c r="B9" s="5"/>
      <c r="C9" s="1" t="str">
        <f>IF($B9="","",VLOOKUP($B9,[1]R6申請受付!$A:$U,3,FALSE))</f>
        <v/>
      </c>
      <c r="D9" s="23" t="str">
        <f>IF($B9="","",VLOOKUP($B9,[2]R6申請受付!$A:$U,18,FALSE))</f>
        <v/>
      </c>
      <c r="E9" s="23" t="str">
        <f>IF($B9="","",VLOOKUP($B9,[2]R6申請受付!$A:$U,19,FALSE))</f>
        <v/>
      </c>
      <c r="F9" s="23" t="str">
        <f>IF($B9="","",VLOOKUP($B9,[2]R6申請受付!$A:$U,16,FALSE))</f>
        <v/>
      </c>
      <c r="G9" s="19" t="s">
        <v>10</v>
      </c>
      <c r="H9" s="23" t="str">
        <f>IF($B9="","",VLOOKUP($B9,[2]R6申請受付!$A:$U,17,FALSE))</f>
        <v/>
      </c>
      <c r="I9" s="24" t="str">
        <f>IF($B9="","",VLOOKUP($B9,[2]R6申請受付!$A:$U,20,FALSE))</f>
        <v/>
      </c>
      <c r="J9" s="19" t="s">
        <v>9</v>
      </c>
      <c r="K9" s="24" t="str">
        <f>IF($B9="","",VLOOKUP($B9,[2]R6申請受付!$A:$U,21,FALSE))</f>
        <v/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/>
      <c r="C15" s="1" t="str">
        <f>IF($B15="","",VLOOKUP($B15,[1]R6申請受付!$A:$U,3,FALSE))</f>
        <v/>
      </c>
      <c r="D15" s="23" t="str">
        <f>IF($B15="","",VLOOKUP($B15,[2]R6申請受付!$A:$U,18,FALSE))</f>
        <v/>
      </c>
      <c r="E15" s="23" t="str">
        <f>IF($B15="","",VLOOKUP($B15,[2]R6申請受付!$A:$U,19,FALSE))</f>
        <v/>
      </c>
      <c r="F15" s="23" t="str">
        <f>IF($B15="","",VLOOKUP($B15,[2]R6申請受付!$A:$U,16,FALSE))</f>
        <v/>
      </c>
      <c r="G15" s="19" t="s">
        <v>10</v>
      </c>
      <c r="H15" s="23" t="str">
        <f>IF($B15="","",VLOOKUP($B15,[2]R6申請受付!$A:$U,17,FALSE))</f>
        <v/>
      </c>
      <c r="I15" s="24" t="str">
        <f>IF($B15="","",VLOOKUP($B15,[2]R6申請受付!$A:$U,20,FALSE))</f>
        <v/>
      </c>
      <c r="J15" s="19" t="s">
        <v>9</v>
      </c>
      <c r="K15" s="24" t="str">
        <f>IF($B15="","",VLOOKUP($B15,[2]R6申請受付!$A:$U,21,FALSE))</f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/>
      <c r="C22" s="1" t="str">
        <f>IF($B22="","",VLOOKUP($B22,[1]R6申請受付!$A:$U,3,FALSE))</f>
        <v/>
      </c>
      <c r="D22" s="23" t="str">
        <f>IF($B22="","",VLOOKUP($B22,[2]R6申請受付!$A:$U,18,FALSE))</f>
        <v/>
      </c>
      <c r="E22" s="23" t="str">
        <f>IF($B22="","",VLOOKUP($B22,[2]R6申請受付!$A:$U,19,FALSE))</f>
        <v/>
      </c>
      <c r="F22" s="23" t="str">
        <f>IF($B22="","",VLOOKUP($B22,[2]R6申請受付!$A:$U,16,FALSE))</f>
        <v/>
      </c>
      <c r="G22" s="19" t="s">
        <v>10</v>
      </c>
      <c r="H22" s="23" t="str">
        <f>IF($B22="","",VLOOKUP($B22,[2]R6申請受付!$A:$U,17,FALSE))</f>
        <v/>
      </c>
      <c r="I22" s="24" t="str">
        <f>IF($B22="","",VLOOKUP($B22,[2]R6申請受付!$A:$U,20,FALSE))</f>
        <v/>
      </c>
      <c r="J22" s="19" t="s">
        <v>9</v>
      </c>
      <c r="K22" s="24" t="str">
        <f>IF($B22="","",VLOOKUP($B22,[2]R6申請受付!$A:$U,21,FALSE))</f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/>
      <c r="C29" s="1" t="str">
        <f>IF($B29="","",VLOOKUP($B29,[1]R6申請受付!$A:$U,3,FALSE))</f>
        <v/>
      </c>
      <c r="D29" s="23" t="str">
        <f>IF($B29="","",VLOOKUP($B29,[2]R6申請受付!$A:$U,18,FALSE))</f>
        <v/>
      </c>
      <c r="E29" s="23" t="str">
        <f>IF($B29="","",VLOOKUP($B29,[2]R6申請受付!$A:$U,19,FALSE))</f>
        <v/>
      </c>
      <c r="F29" s="23" t="str">
        <f>IF($B29="","",VLOOKUP($B29,[2]R6申請受付!$A:$U,16,FALSE))</f>
        <v/>
      </c>
      <c r="G29" s="19" t="s">
        <v>10</v>
      </c>
      <c r="H29" s="23" t="str">
        <f>IF($B29="","",VLOOKUP($B29,[2]R6申請受付!$A:$U,17,FALSE))</f>
        <v/>
      </c>
      <c r="I29" s="24" t="str">
        <f>IF($B29="","",VLOOKUP($B29,[2]R6申請受付!$A:$U,20,FALSE))</f>
        <v/>
      </c>
      <c r="J29" s="19" t="s">
        <v>9</v>
      </c>
      <c r="K29" s="24" t="str">
        <f>IF($B29="","",VLOOKUP($B29,[2]R6申請受付!$A:$U,21,FALSE))</f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/>
      <c r="C36" s="1" t="str">
        <f>IF($B36="","",VLOOKUP($B36,[1]R6申請受付!$A:$U,3,FALSE))</f>
        <v/>
      </c>
      <c r="D36" s="23" t="str">
        <f>IF($B36="","",VLOOKUP($B36,[2]R6申請受付!$A:$U,18,FALSE))</f>
        <v/>
      </c>
      <c r="E36" s="23" t="str">
        <f>IF($B36="","",VLOOKUP($B36,[2]R6申請受付!$A:$U,19,FALSE))</f>
        <v/>
      </c>
      <c r="F36" s="23" t="str">
        <f>IF($B36="","",VLOOKUP($B36,[2]R6申請受付!$A:$U,16,FALSE))</f>
        <v/>
      </c>
      <c r="G36" s="19" t="s">
        <v>10</v>
      </c>
      <c r="H36" s="23" t="str">
        <f>IF($B36="","",VLOOKUP($B36,[2]R6申請受付!$A:$U,17,FALSE))</f>
        <v/>
      </c>
      <c r="I36" s="24" t="str">
        <f>IF($B36="","",VLOOKUP($B36,[2]R6申請受付!$A:$U,20,FALSE))</f>
        <v/>
      </c>
      <c r="J36" s="19" t="s">
        <v>9</v>
      </c>
      <c r="K36" s="24" t="str">
        <f>IF($B36="","",VLOOKUP($B36,[2]R6申請受付!$A:$U,21,FALSE))</f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47</v>
      </c>
      <c r="C43" s="1" t="str">
        <f>IF($B43="","",VLOOKUP($B43,[1]R6申請受付!$A:$U,3,FALSE))</f>
        <v>新井南スポーツ少年団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45596</v>
      </c>
      <c r="I43" s="24">
        <f>IF($B43="","",VLOOKUP($B43,[2]R6申請受付!$A:$U,20,FALSE))</f>
        <v>0.54166666666666663</v>
      </c>
      <c r="J43" s="19" t="s">
        <v>9</v>
      </c>
      <c r="K43" s="24">
        <f>IF($B43="","",VLOOKUP($B43,[2]R6申請受付!$A:$U,21,FALSE))</f>
        <v>0.70833333333333304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/>
      <c r="C44" s="1" t="str">
        <f>IF($B44="","",VLOOKUP($B44,[1]R6申請受付!$A:$U,3,FALSE))</f>
        <v/>
      </c>
      <c r="D44" s="23" t="str">
        <f>IF($B44="","",VLOOKUP($B44,[2]R6申請受付!$A:$U,18,FALSE))</f>
        <v/>
      </c>
      <c r="E44" s="23" t="str">
        <f>IF($B44="","",VLOOKUP($B44,[2]R6申請受付!$A:$U,19,FALSE))</f>
        <v/>
      </c>
      <c r="F44" s="23" t="str">
        <f>IF($B44="","",VLOOKUP($B44,[2]R6申請受付!$A:$U,16,FALSE))</f>
        <v/>
      </c>
      <c r="G44" s="19" t="s">
        <v>10</v>
      </c>
      <c r="H44" s="23" t="str">
        <f>IF($B44="","",VLOOKUP($B44,[2]R6申請受付!$A:$U,17,FALSE))</f>
        <v/>
      </c>
      <c r="I44" s="24" t="str">
        <f>IF($B44="","",VLOOKUP($B44,[2]R6申請受付!$A:$U,20,FALSE))</f>
        <v/>
      </c>
      <c r="J44" s="19" t="s">
        <v>9</v>
      </c>
      <c r="K44" s="24" t="str">
        <f>IF($B44="","",VLOOKUP($B44,[2]R6申請受付!$A:$U,21,FALSE))</f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/>
      <c r="C45" s="1" t="str">
        <f>IF($B45="","",VLOOKUP($B45,[1]R6申請受付!$A:$U,3,FALSE))</f>
        <v/>
      </c>
      <c r="D45" s="23" t="str">
        <f>IF($B45="","",VLOOKUP($B45,[2]R6申請受付!$A:$U,18,FALSE))</f>
        <v/>
      </c>
      <c r="E45" s="23" t="str">
        <f>IF($B45="","",VLOOKUP($B45,[2]R6申請受付!$A:$U,19,FALSE))</f>
        <v/>
      </c>
      <c r="F45" s="23" t="str">
        <f>IF($B45="","",VLOOKUP($B45,[2]R6申請受付!$A:$U,16,FALSE))</f>
        <v/>
      </c>
      <c r="G45" s="19" t="s">
        <v>10</v>
      </c>
      <c r="H45" s="23" t="str">
        <f>IF($B45="","",VLOOKUP($B45,[2]R6申請受付!$A:$U,17,FALSE))</f>
        <v/>
      </c>
      <c r="I45" s="24" t="str">
        <f>IF($B45="","",VLOOKUP($B45,[2]R6申請受付!$A:$U,20,FALSE))</f>
        <v/>
      </c>
      <c r="J45" s="19" t="s">
        <v>9</v>
      </c>
      <c r="K45" s="24" t="str">
        <f>IF($B45="","",VLOOKUP($B45,[2]R6申請受付!$A:$U,21,FALSE))</f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/>
      <c r="C46" s="1" t="str">
        <f>IF($B46="","",VLOOKUP($B46,[1]R6申請受付!$A:$U,3,FALSE))</f>
        <v/>
      </c>
      <c r="D46" s="23" t="str">
        <f>IF($B46="","",VLOOKUP($B46,[2]R6申請受付!$A:$U,18,FALSE))</f>
        <v/>
      </c>
      <c r="E46" s="23" t="str">
        <f>IF($B46="","",VLOOKUP($B46,[2]R6申請受付!$A:$U,19,FALSE))</f>
        <v/>
      </c>
      <c r="F46" s="23" t="str">
        <f>IF($B46="","",VLOOKUP($B46,[2]R6申請受付!$A:$U,16,FALSE))</f>
        <v/>
      </c>
      <c r="G46" s="19" t="s">
        <v>10</v>
      </c>
      <c r="H46" s="23" t="str">
        <f>IF($B46="","",VLOOKUP($B46,[2]R6申請受付!$A:$U,17,FALSE))</f>
        <v/>
      </c>
      <c r="I46" s="24" t="str">
        <f>IF($B46="","",VLOOKUP($B46,[2]R6申請受付!$A:$U,20,FALSE))</f>
        <v/>
      </c>
      <c r="J46" s="19" t="s">
        <v>9</v>
      </c>
      <c r="K46" s="24" t="str">
        <f>IF($B46="","",VLOOKUP($B46,[2]R6申請受付!$A:$U,21,FALSE))</f>
        <v/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46</v>
      </c>
      <c r="C50" s="1" t="str">
        <f>IF($B50="","",VLOOKUP($B50,[1]R6申請受付!$A:$U,3,FALSE))</f>
        <v>新井南スポーツ少年団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45383</v>
      </c>
      <c r="G50" s="19" t="s">
        <v>10</v>
      </c>
      <c r="H50" s="23">
        <f>IF($B50="","",VLOOKUP($B50,[2]R6申請受付!$A:$U,17,FALSE))</f>
        <v>45627</v>
      </c>
      <c r="I50" s="24">
        <f>IF($B50="","",VLOOKUP($B50,[2]R6申請受付!$A:$U,20,FALSE))</f>
        <v>0.33333333333333298</v>
      </c>
      <c r="J50" s="19" t="s">
        <v>9</v>
      </c>
      <c r="K50" s="24">
        <f>IF($B50="","",VLOOKUP($B50,[2]R6申請受付!$A:$U,21,FALSE))</f>
        <v>0.70833333333333304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/>
      <c r="C51" s="1" t="str">
        <f>IF($B51="","",VLOOKUP($B51,[1]R6申請受付!$A:$U,3,FALSE))</f>
        <v/>
      </c>
      <c r="D51" s="23" t="str">
        <f>IF($B51="","",VLOOKUP($B51,[2]R6申請受付!$A:$U,18,FALSE))</f>
        <v/>
      </c>
      <c r="E51" s="23" t="str">
        <f>IF($B51="","",VLOOKUP($B51,[2]R6申請受付!$A:$U,19,FALSE))</f>
        <v/>
      </c>
      <c r="F51" s="23" t="str">
        <f>IF($B51="","",VLOOKUP($B51,[2]R6申請受付!$A:$U,16,FALSE))</f>
        <v/>
      </c>
      <c r="G51" s="19" t="s">
        <v>10</v>
      </c>
      <c r="H51" s="23" t="str">
        <f>IF($B51="","",VLOOKUP($B51,[2]R6申請受付!$A:$U,17,FALSE))</f>
        <v/>
      </c>
      <c r="I51" s="24" t="str">
        <f>IF($B51="","",VLOOKUP($B51,[2]R6申請受付!$A:$U,20,FALSE))</f>
        <v/>
      </c>
      <c r="J51" s="19" t="s">
        <v>9</v>
      </c>
      <c r="K51" s="24" t="str">
        <f>IF($B51="","",VLOOKUP($B51,[2]R6申請受付!$A:$U,21,FALSE))</f>
        <v/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/>
      <c r="C52" s="1" t="str">
        <f>IF($B52="","",VLOOKUP($B52,[1]R6申請受付!$A:$U,3,FALSE))</f>
        <v/>
      </c>
      <c r="D52" s="23" t="str">
        <f>IF($B52="","",VLOOKUP($B52,[2]R6申請受付!$A:$U,18,FALSE))</f>
        <v/>
      </c>
      <c r="E52" s="23" t="str">
        <f>IF($B52="","",VLOOKUP($B52,[2]R6申請受付!$A:$U,19,FALSE))</f>
        <v/>
      </c>
      <c r="F52" s="23" t="str">
        <f>IF($B52="","",VLOOKUP($B52,[2]R6申請受付!$A:$U,16,FALSE))</f>
        <v/>
      </c>
      <c r="G52" s="19" t="s">
        <v>10</v>
      </c>
      <c r="H52" s="23" t="str">
        <f>IF($B52="","",VLOOKUP($B52,[2]R6申請受付!$A:$U,17,FALSE))</f>
        <v/>
      </c>
      <c r="I52" s="24" t="str">
        <f>IF($B52="","",VLOOKUP($B52,[2]R6申請受付!$A:$U,20,FALSE))</f>
        <v/>
      </c>
      <c r="J52" s="19" t="s">
        <v>9</v>
      </c>
      <c r="K52" s="24" t="str">
        <f>IF($B52="","",VLOOKUP($B52,[2]R6申請受付!$A:$U,21,FALSE))</f>
        <v/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/>
      <c r="C53" s="1" t="str">
        <f>IF($B53="","",VLOOKUP($B53,[1]R6申請受付!$A:$U,3,FALSE))</f>
        <v/>
      </c>
      <c r="D53" s="23" t="str">
        <f>IF($B53="","",VLOOKUP($B53,[2]R6申請受付!$A:$U,18,FALSE))</f>
        <v/>
      </c>
      <c r="E53" s="23" t="str">
        <f>IF($B53="","",VLOOKUP($B53,[2]R6申請受付!$A:$U,19,FALSE))</f>
        <v/>
      </c>
      <c r="F53" s="23" t="str">
        <f>IF($B53="","",VLOOKUP($B53,[2]R6申請受付!$A:$U,16,FALSE))</f>
        <v/>
      </c>
      <c r="G53" s="19" t="s">
        <v>10</v>
      </c>
      <c r="H53" s="23" t="str">
        <f>IF($B53="","",VLOOKUP($B53,[2]R6申請受付!$A:$U,17,FALSE))</f>
        <v/>
      </c>
      <c r="I53" s="24" t="str">
        <f>IF($B53="","",VLOOKUP($B53,[2]R6申請受付!$A:$U,20,FALSE))</f>
        <v/>
      </c>
      <c r="J53" s="19" t="s">
        <v>9</v>
      </c>
      <c r="K53" s="24" t="str">
        <f>IF($B53="","",VLOOKUP($B53,[2]R6申請受付!$A:$U,21,FALSE))</f>
        <v/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/>
      <c r="C54" s="1" t="str">
        <f>IF($B54="","",VLOOKUP($B54,[1]R6申請受付!$A:$U,3,FALSE))</f>
        <v/>
      </c>
      <c r="D54" s="23" t="str">
        <f>IF($B54="","",VLOOKUP($B54,[2]R6申請受付!$A:$U,18,FALSE))</f>
        <v/>
      </c>
      <c r="E54" s="23" t="str">
        <f>IF($B54="","",VLOOKUP($B54,[2]R6申請受付!$A:$U,19,FALSE))</f>
        <v/>
      </c>
      <c r="F54" s="23" t="str">
        <f>IF($B54="","",VLOOKUP($B54,[2]R6申請受付!$A:$U,16,FALSE))</f>
        <v/>
      </c>
      <c r="G54" s="19" t="s">
        <v>10</v>
      </c>
      <c r="H54" s="23" t="str">
        <f>IF($B54="","",VLOOKUP($B54,[2]R6申請受付!$A:$U,17,FALSE))</f>
        <v/>
      </c>
      <c r="I54" s="24" t="str">
        <f>IF($B54="","",VLOOKUP($B54,[2]R6申請受付!$A:$U,20,FALSE))</f>
        <v/>
      </c>
      <c r="J54" s="19" t="s">
        <v>9</v>
      </c>
      <c r="K54" s="24" t="str">
        <f>IF($B54="","",VLOOKUP($B54,[2]R6申請受付!$A:$U,21,FALSE))</f>
        <v/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2</v>
      </c>
    </row>
  </sheetData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8:AS10 L13:AS56">
    <cfRule type="expression" dxfId="35" priority="2">
      <formula>AND($I8&lt;=L$6,$K8&gt;L$6)</formula>
    </cfRule>
  </conditionalFormatting>
  <conditionalFormatting sqref="L11:AS12">
    <cfRule type="expression" dxfId="34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E23FB-389D-486B-B893-6FB773BABDE1}">
  <sheetPr>
    <pageSetUpPr fitToPage="1"/>
  </sheetPr>
  <dimension ref="A1:BH57"/>
  <sheetViews>
    <sheetView showGridLines="0" view="pageBreakPreview" zoomScale="75" zoomScaleNormal="62" zoomScaleSheetLayoutView="75" workbookViewId="0">
      <pane xSplit="1" ySplit="7" topLeftCell="B40" activePane="bottomRight" state="frozen"/>
      <selection activeCell="B43" sqref="B43:AS46"/>
      <selection pane="topRight" activeCell="B43" sqref="B43:AS46"/>
      <selection pane="bottomLeft" activeCell="B43" sqref="B43:AS46"/>
      <selection pane="bottomRight" activeCell="B16" sqref="B16:B18"/>
    </sheetView>
  </sheetViews>
  <sheetFormatPr defaultRowHeight="13.5" x14ac:dyDescent="0.15"/>
  <cols>
    <col min="1" max="1" width="2.75" style="14" customWidth="1"/>
    <col min="2" max="2" width="7.625" style="14" customWidth="1"/>
    <col min="3" max="3" width="25.625" style="14" customWidth="1"/>
    <col min="4" max="6" width="6.625" style="14" customWidth="1"/>
    <col min="7" max="7" width="3.125" style="14" customWidth="1"/>
    <col min="8" max="9" width="6.625" style="14" customWidth="1"/>
    <col min="10" max="10" width="3.125" style="14" customWidth="1"/>
    <col min="11" max="11" width="6.625" style="14" customWidth="1"/>
    <col min="12" max="45" width="6.5" style="14" customWidth="1"/>
    <col min="46" max="61" width="2.25" style="14" customWidth="1"/>
    <col min="62" max="16384" width="9" style="14"/>
  </cols>
  <sheetData>
    <row r="1" spans="1:60" x14ac:dyDescent="0.15">
      <c r="AP1" s="45"/>
      <c r="AQ1" s="46"/>
      <c r="AR1" s="46"/>
      <c r="AS1" s="46"/>
    </row>
    <row r="2" spans="1:60" ht="13.5" customHeight="1" x14ac:dyDescent="0.15">
      <c r="A2" s="47" t="s">
        <v>30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60" ht="13.5" customHeight="1" x14ac:dyDescent="0.1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60" ht="13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60" ht="13.5" customHeight="1" x14ac:dyDescent="0.15">
      <c r="B5" s="9" t="s">
        <v>20</v>
      </c>
      <c r="C5" s="12"/>
      <c r="D5" s="7"/>
    </row>
    <row r="6" spans="1:60" x14ac:dyDescent="0.15">
      <c r="B6" s="13" t="s">
        <v>19</v>
      </c>
      <c r="L6" s="8">
        <v>0.25</v>
      </c>
      <c r="M6" s="8">
        <v>0.27083333333333331</v>
      </c>
      <c r="N6" s="8">
        <v>0.29166666666666669</v>
      </c>
      <c r="O6" s="8">
        <v>0.3125</v>
      </c>
      <c r="P6" s="8">
        <v>0.33333333333333331</v>
      </c>
      <c r="Q6" s="8">
        <v>0.35416666666666669</v>
      </c>
      <c r="R6" s="8">
        <v>0.375</v>
      </c>
      <c r="S6" s="8">
        <v>0.39583333333333331</v>
      </c>
      <c r="T6" s="8">
        <v>0.41666666666666669</v>
      </c>
      <c r="U6" s="8">
        <v>0.4375</v>
      </c>
      <c r="V6" s="8">
        <v>0.45833333333333331</v>
      </c>
      <c r="W6" s="8">
        <v>0.47916666666666669</v>
      </c>
      <c r="X6" s="8">
        <v>0.5</v>
      </c>
      <c r="Y6" s="8">
        <v>0.52083333333333337</v>
      </c>
      <c r="Z6" s="8">
        <v>0.54166666666666663</v>
      </c>
      <c r="AA6" s="8">
        <v>0.5625</v>
      </c>
      <c r="AB6" s="8">
        <v>0.58333333333333337</v>
      </c>
      <c r="AC6" s="8">
        <v>0.60416666666666663</v>
      </c>
      <c r="AD6" s="8">
        <v>0.625</v>
      </c>
      <c r="AE6" s="8">
        <v>0.64583333333333337</v>
      </c>
      <c r="AF6" s="8">
        <v>0.66666666666666663</v>
      </c>
      <c r="AG6" s="8">
        <v>0.6875</v>
      </c>
      <c r="AH6" s="8">
        <v>0.70833333333333337</v>
      </c>
      <c r="AI6" s="8">
        <v>0.72916666666666663</v>
      </c>
      <c r="AJ6" s="8">
        <v>0.75</v>
      </c>
      <c r="AK6" s="8">
        <v>0.77083333333333337</v>
      </c>
      <c r="AL6" s="8">
        <v>0.79166666666666663</v>
      </c>
      <c r="AM6" s="8">
        <v>0.8125</v>
      </c>
      <c r="AN6" s="8">
        <v>0.83333333333333337</v>
      </c>
      <c r="AO6" s="8">
        <v>0.85416666666666663</v>
      </c>
      <c r="AP6" s="8">
        <v>0.875</v>
      </c>
      <c r="AQ6" s="8">
        <v>0.89583333333333337</v>
      </c>
      <c r="AR6" s="8">
        <v>0.91666666666666663</v>
      </c>
      <c r="AS6" s="8">
        <v>0.9375</v>
      </c>
    </row>
    <row r="7" spans="1:60" ht="23.25" customHeight="1" x14ac:dyDescent="0.15">
      <c r="A7" s="19"/>
      <c r="B7" s="20" t="s">
        <v>1</v>
      </c>
      <c r="C7" s="16" t="s">
        <v>0</v>
      </c>
      <c r="D7" s="21" t="s">
        <v>17</v>
      </c>
      <c r="E7" s="21" t="s">
        <v>18</v>
      </c>
      <c r="F7" s="21" t="s">
        <v>11</v>
      </c>
      <c r="G7" s="19" t="s">
        <v>10</v>
      </c>
      <c r="H7" s="21" t="s">
        <v>12</v>
      </c>
      <c r="I7" s="22" t="s">
        <v>13</v>
      </c>
      <c r="J7" s="19" t="s">
        <v>10</v>
      </c>
      <c r="K7" s="22" t="s">
        <v>14</v>
      </c>
      <c r="L7" s="49">
        <v>0.25</v>
      </c>
      <c r="M7" s="49"/>
      <c r="N7" s="49">
        <v>0.29166666666666669</v>
      </c>
      <c r="O7" s="49"/>
      <c r="P7" s="49">
        <v>0.33333333333333331</v>
      </c>
      <c r="Q7" s="49"/>
      <c r="R7" s="49">
        <v>0.375</v>
      </c>
      <c r="S7" s="49"/>
      <c r="T7" s="49">
        <v>0.41666666666666669</v>
      </c>
      <c r="U7" s="50"/>
      <c r="V7" s="49">
        <v>0.45833333333333331</v>
      </c>
      <c r="W7" s="50"/>
      <c r="X7" s="49">
        <v>0.5</v>
      </c>
      <c r="Y7" s="50"/>
      <c r="Z7" s="49">
        <v>0.54166666666666663</v>
      </c>
      <c r="AA7" s="50"/>
      <c r="AB7" s="49">
        <v>0.58333333333333337</v>
      </c>
      <c r="AC7" s="50"/>
      <c r="AD7" s="49">
        <v>0.625</v>
      </c>
      <c r="AE7" s="50"/>
      <c r="AF7" s="49">
        <v>0.66666666666666663</v>
      </c>
      <c r="AG7" s="50"/>
      <c r="AH7" s="49">
        <v>0.70833333333333337</v>
      </c>
      <c r="AI7" s="50"/>
      <c r="AJ7" s="49">
        <v>0.75</v>
      </c>
      <c r="AK7" s="50"/>
      <c r="AL7" s="49">
        <v>0.79166666666666663</v>
      </c>
      <c r="AM7" s="50"/>
      <c r="AN7" s="49">
        <v>0.83333333333333337</v>
      </c>
      <c r="AO7" s="50"/>
      <c r="AP7" s="49">
        <v>0.875</v>
      </c>
      <c r="AQ7" s="50"/>
      <c r="AR7" s="49">
        <v>0.91666666666666663</v>
      </c>
      <c r="AS7" s="50"/>
      <c r="AT7" s="15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</row>
    <row r="8" spans="1:60" ht="23.25" customHeight="1" x14ac:dyDescent="0.15">
      <c r="A8" s="53" t="s">
        <v>6</v>
      </c>
      <c r="B8" s="5">
        <v>19</v>
      </c>
      <c r="C8" s="1" t="str">
        <f>IF($B8="","",VLOOKUP($B8,[1]R6申請受付!$A:$U,3,FALSE))</f>
        <v>高柳バレーボールクラブ</v>
      </c>
      <c r="D8" s="23" t="str">
        <f>IF($B8="","",VLOOKUP($B8,[2]R6申請受付!$A:$U,18,FALSE))</f>
        <v>毎週</v>
      </c>
      <c r="E8" s="23" t="str">
        <f>IF($B8="","",VLOOKUP($B8,[2]R6申請受付!$A:$U,19,FALSE))</f>
        <v>月</v>
      </c>
      <c r="F8" s="23">
        <f>IF($B8="","",VLOOKUP($B8,[2]R6申請受付!$A:$U,16,FALSE))</f>
        <v>45390</v>
      </c>
      <c r="G8" s="19" t="s">
        <v>10</v>
      </c>
      <c r="H8" s="23">
        <f>IF($B8="","",VLOOKUP($B8,[2]R6申請受付!$A:$U,17,FALSE))</f>
        <v>45740</v>
      </c>
      <c r="I8" s="24">
        <f>IF($B8="","",VLOOKUP($B8,[2]R6申請受付!$A:$U,20,FALSE))</f>
        <v>0.79166666666666596</v>
      </c>
      <c r="J8" s="19" t="s">
        <v>9</v>
      </c>
      <c r="K8" s="24">
        <f>IF($B8="","",VLOOKUP($B8,[2]R6申請受付!$A:$U,21,FALSE))</f>
        <v>0.91666666666666596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5" t="s">
        <v>15</v>
      </c>
      <c r="AM8" s="25"/>
      <c r="AN8" s="25"/>
      <c r="AO8" s="25"/>
      <c r="AP8" s="25"/>
      <c r="AQ8" s="25"/>
      <c r="AR8" s="18"/>
      <c r="AS8" s="18"/>
    </row>
    <row r="9" spans="1:60" ht="23.25" customHeight="1" x14ac:dyDescent="0.15">
      <c r="A9" s="53"/>
      <c r="B9" s="5">
        <v>77</v>
      </c>
      <c r="C9" s="1" t="str">
        <f>IF($B9="","",VLOOKUP($B9,[1]R6申請受付!$A:$U,3,FALSE))</f>
        <v>あらいジュニアスポーツクラブ男子バレーボール</v>
      </c>
      <c r="D9" s="23" t="str">
        <f>IF($B9="","",VLOOKUP($B9,[2]R6申請受付!$A:$U,18,FALSE))</f>
        <v>毎週</v>
      </c>
      <c r="E9" s="23" t="str">
        <f>IF($B9="","",VLOOKUP($B9,[2]R6申請受付!$A:$U,19,FALSE))</f>
        <v>月</v>
      </c>
      <c r="F9" s="23">
        <f>IF($B9="","",VLOOKUP($B9,[2]R6申請受付!$A:$U,16,FALSE))</f>
        <v>45390</v>
      </c>
      <c r="G9" s="19" t="s">
        <v>10</v>
      </c>
      <c r="H9" s="23">
        <f>IF($B9="","",VLOOKUP($B9,[2]R6申請受付!$A:$U,17,FALSE))</f>
        <v>45747</v>
      </c>
      <c r="I9" s="24">
        <f>IF($B9="","",VLOOKUP($B9,[2]R6申請受付!$A:$U,20,FALSE))</f>
        <v>0.8125</v>
      </c>
      <c r="J9" s="19" t="s">
        <v>9</v>
      </c>
      <c r="K9" s="24">
        <f>IF($B9="","",VLOOKUP($B9,[2]R6申請受付!$A:$U,21,FALSE))</f>
        <v>0.89583333333333337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5" t="s">
        <v>15</v>
      </c>
      <c r="AN9" s="25"/>
      <c r="AO9" s="25"/>
      <c r="AP9" s="25"/>
      <c r="AQ9" s="18"/>
      <c r="AR9" s="18"/>
      <c r="AS9" s="18"/>
    </row>
    <row r="10" spans="1:60" ht="23.25" customHeight="1" x14ac:dyDescent="0.15">
      <c r="A10" s="53"/>
      <c r="B10" s="5"/>
      <c r="C10" s="1" t="str">
        <f>IF($B10="","",VLOOKUP($B10,[1]R6申請受付!$A:$U,3,FALSE))</f>
        <v/>
      </c>
      <c r="D10" s="23" t="str">
        <f>IF($B10="","",VLOOKUP($B10,[2]R6申請受付!$A:$U,18,FALSE))</f>
        <v/>
      </c>
      <c r="E10" s="23" t="str">
        <f>IF($B10="","",VLOOKUP($B10,[2]R6申請受付!$A:$U,19,FALSE))</f>
        <v/>
      </c>
      <c r="F10" s="23" t="str">
        <f>IF($B10="","",VLOOKUP($B10,[2]R6申請受付!$A:$U,16,FALSE))</f>
        <v/>
      </c>
      <c r="G10" s="19" t="s">
        <v>10</v>
      </c>
      <c r="H10" s="23" t="str">
        <f>IF($B10="","",VLOOKUP($B10,[2]R6申請受付!$A:$U,17,FALSE))</f>
        <v/>
      </c>
      <c r="I10" s="24" t="str">
        <f>IF($B10="","",VLOOKUP($B10,[2]R6申請受付!$A:$U,20,FALSE))</f>
        <v/>
      </c>
      <c r="J10" s="19" t="s">
        <v>9</v>
      </c>
      <c r="K10" s="24" t="str">
        <f>IF($B10="","",VLOOKUP($B10,[2]R6申請受付!$A:$U,21,FALSE))</f>
        <v/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/>
      <c r="AU10"/>
    </row>
    <row r="11" spans="1:60" ht="23.25" customHeight="1" x14ac:dyDescent="0.15">
      <c r="A11" s="53"/>
      <c r="B11" s="5"/>
      <c r="C11" s="1" t="str">
        <f>IF($B11="","",VLOOKUP($B11,[1]R6申請受付!$A:$U,3,FALSE))</f>
        <v/>
      </c>
      <c r="D11" s="23" t="str">
        <f>IF($B11="","",VLOOKUP($B11,[2]R6申請受付!$A:$U,18,FALSE))</f>
        <v/>
      </c>
      <c r="E11" s="23" t="str">
        <f>IF($B11="","",VLOOKUP($B11,[2]R6申請受付!$A:$U,19,FALSE))</f>
        <v/>
      </c>
      <c r="F11" s="23" t="str">
        <f>IF($B11="","",VLOOKUP($B11,[2]R6申請受付!$A:$U,16,FALSE))</f>
        <v/>
      </c>
      <c r="G11" s="19" t="s">
        <v>10</v>
      </c>
      <c r="H11" s="23" t="str">
        <f>IF($B11="","",VLOOKUP($B11,[2]R6申請受付!$A:$U,17,FALSE))</f>
        <v/>
      </c>
      <c r="I11" s="24" t="str">
        <f>IF($B11="","",VLOOKUP($B11,[2]R6申請受付!$A:$U,20,FALSE))</f>
        <v/>
      </c>
      <c r="J11" s="19" t="s">
        <v>9</v>
      </c>
      <c r="K11" s="24" t="str">
        <f>IF($B11="","",VLOOKUP($B11,[2]R6申請受付!$A:$U,21,FALSE))</f>
        <v/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/>
      <c r="AU11"/>
    </row>
    <row r="12" spans="1:60" ht="23.25" customHeight="1" x14ac:dyDescent="0.15">
      <c r="A12" s="53"/>
      <c r="B12" s="5"/>
      <c r="C12" s="1" t="str">
        <f>IF($B12="","",VLOOKUP($B12,[1]R6申請受付!$A:$U,3,FALSE))</f>
        <v/>
      </c>
      <c r="D12" s="23" t="str">
        <f>IF($B12="","",VLOOKUP($B12,[2]R6申請受付!$A:$U,18,FALSE))</f>
        <v/>
      </c>
      <c r="E12" s="23" t="str">
        <f>IF($B12="","",VLOOKUP($B12,[2]R6申請受付!$A:$U,19,FALSE))</f>
        <v/>
      </c>
      <c r="F12" s="23" t="str">
        <f>IF($B12="","",VLOOKUP($B12,[2]R6申請受付!$A:$U,16,FALSE))</f>
        <v/>
      </c>
      <c r="G12" s="19" t="s">
        <v>10</v>
      </c>
      <c r="H12" s="23" t="str">
        <f>IF($B12="","",VLOOKUP($B12,[2]R6申請受付!$A:$U,17,FALSE))</f>
        <v/>
      </c>
      <c r="I12" s="24" t="str">
        <f>IF($B12="","",VLOOKUP($B12,[2]R6申請受付!$A:$U,20,FALSE))</f>
        <v/>
      </c>
      <c r="J12" s="19" t="s">
        <v>9</v>
      </c>
      <c r="K12" s="24" t="str">
        <f>IF($B12="","",VLOOKUP($B12,[2]R6申請受付!$A:$U,21,FALSE))</f>
        <v/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/>
      <c r="AU12"/>
    </row>
    <row r="13" spans="1:60" ht="23.25" customHeight="1" x14ac:dyDescent="0.15">
      <c r="A13" s="53"/>
      <c r="B13" s="5"/>
      <c r="C13" s="1" t="str">
        <f>IF($B13="","",VLOOKUP($B13,[1]R6申請受付!$A:$U,3,FALSE))</f>
        <v/>
      </c>
      <c r="D13" s="23" t="str">
        <f>IF($B13="","",VLOOKUP($B13,[2]R6申請受付!$A:$U,18,FALSE))</f>
        <v/>
      </c>
      <c r="E13" s="23" t="str">
        <f>IF($B13="","",VLOOKUP($B13,[2]R6申請受付!$A:$U,19,FALSE))</f>
        <v/>
      </c>
      <c r="F13" s="23" t="str">
        <f>IF($B13="","",VLOOKUP($B13,[2]R6申請受付!$A:$U,16,FALSE))</f>
        <v/>
      </c>
      <c r="G13" s="19" t="s">
        <v>10</v>
      </c>
      <c r="H13" s="23" t="str">
        <f>IF($B13="","",VLOOKUP($B13,[2]R6申請受付!$A:$U,17,FALSE))</f>
        <v/>
      </c>
      <c r="I13" s="24" t="str">
        <f>IF($B13="","",VLOOKUP($B13,[2]R6申請受付!$A:$U,20,FALSE))</f>
        <v/>
      </c>
      <c r="J13" s="19" t="s">
        <v>9</v>
      </c>
      <c r="K13" s="24" t="str">
        <f>IF($B13="","",VLOOKUP($B13,[2]R6申請受付!$A:$U,21,FALSE))</f>
        <v/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60" ht="23.25" customHeight="1" x14ac:dyDescent="0.15">
      <c r="A14" s="53"/>
      <c r="B14" s="5"/>
      <c r="C14" s="1" t="str">
        <f>IF($B14="","",VLOOKUP($B14,[1]R6申請受付!$A:$U,3,FALSE))</f>
        <v/>
      </c>
      <c r="D14" s="23" t="str">
        <f>IF($B14="","",VLOOKUP($B14,[2]R6申請受付!$A:$U,18,FALSE))</f>
        <v/>
      </c>
      <c r="E14" s="23" t="str">
        <f>IF($B14="","",VLOOKUP($B14,[2]R6申請受付!$A:$U,19,FALSE))</f>
        <v/>
      </c>
      <c r="F14" s="23" t="str">
        <f>IF($B14="","",VLOOKUP($B14,[2]R6申請受付!$A:$U,16,FALSE))</f>
        <v/>
      </c>
      <c r="G14" s="19" t="s">
        <v>10</v>
      </c>
      <c r="H14" s="23" t="str">
        <f>IF($B14="","",VLOOKUP($B14,[2]R6申請受付!$A:$U,17,FALSE))</f>
        <v/>
      </c>
      <c r="I14" s="24" t="str">
        <f>IF($B14="","",VLOOKUP($B14,[2]R6申請受付!$A:$U,20,FALSE))</f>
        <v/>
      </c>
      <c r="J14" s="19" t="s">
        <v>9</v>
      </c>
      <c r="K14" s="24" t="str">
        <f>IF($B14="","",VLOOKUP($B14,[2]R6申請受付!$A:$U,21,FALSE))</f>
        <v/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60" ht="23.25" customHeight="1" x14ac:dyDescent="0.15">
      <c r="A15" s="53" t="s">
        <v>2</v>
      </c>
      <c r="B15" s="5">
        <v>62</v>
      </c>
      <c r="C15" s="1" t="str">
        <f>IF($B15="","",VLOOKUP($B15,[1]R6申請受付!$A:$U,3,FALSE))</f>
        <v>NPOスポーツクラブあらい　ジュニアサッカークラブ</v>
      </c>
      <c r="D15" s="23" t="str">
        <f>IF($B15="","",VLOOKUP($B15,[2]R6申請受付!$A:$U,18,FALSE))</f>
        <v>毎週</v>
      </c>
      <c r="E15" s="23" t="str">
        <f>IF($B15="","",VLOOKUP($B15,[2]R6申請受付!$A:$U,19,FALSE))</f>
        <v>火</v>
      </c>
      <c r="F15" s="23">
        <f>IF($B15="","",VLOOKUP($B15,[2]R6申請受付!$A:$U,16,FALSE))</f>
        <v>45391</v>
      </c>
      <c r="G15" s="19" t="s">
        <v>10</v>
      </c>
      <c r="H15" s="23">
        <f>IF($B15="","",VLOOKUP($B15,[2]R6申請受付!$A:$U,17,FALSE))</f>
        <v>45727</v>
      </c>
      <c r="I15" s="24">
        <f>IF($B15="","",VLOOKUP($B15,[2]R6申請受付!$A:$U,20,FALSE))</f>
        <v>0.79166666666666596</v>
      </c>
      <c r="J15" s="19" t="s">
        <v>9</v>
      </c>
      <c r="K15" s="24">
        <f>IF($B15="","",VLOOKUP($B15,[2]R6申請受付!$A:$U,21,FALSE))</f>
        <v>0.874999999999999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25" t="s">
        <v>48</v>
      </c>
      <c r="AM15" s="25"/>
      <c r="AN15" s="25"/>
      <c r="AO15" s="25"/>
      <c r="AP15" s="18"/>
      <c r="AQ15" s="18"/>
      <c r="AR15" s="18"/>
      <c r="AS15" s="18"/>
    </row>
    <row r="16" spans="1:60" ht="23.25" customHeight="1" x14ac:dyDescent="0.15">
      <c r="A16" s="53"/>
      <c r="B16" s="5"/>
      <c r="C16" s="1" t="str">
        <f>IF($B16="","",VLOOKUP($B16,[1]R6申請受付!$A:$U,3,FALSE))</f>
        <v/>
      </c>
      <c r="D16" s="23" t="str">
        <f>IF($B16="","",VLOOKUP($B16,[2]R6申請受付!$A:$U,18,FALSE))</f>
        <v/>
      </c>
      <c r="E16" s="23" t="str">
        <f>IF($B16="","",VLOOKUP($B16,[2]R6申請受付!$A:$U,19,FALSE))</f>
        <v/>
      </c>
      <c r="F16" s="23" t="str">
        <f>IF($B16="","",VLOOKUP($B16,[2]R6申請受付!$A:$U,16,FALSE))</f>
        <v/>
      </c>
      <c r="G16" s="19" t="s">
        <v>10</v>
      </c>
      <c r="H16" s="23" t="str">
        <f>IF($B16="","",VLOOKUP($B16,[2]R6申請受付!$A:$U,17,FALSE))</f>
        <v/>
      </c>
      <c r="I16" s="24" t="str">
        <f>IF($B16="","",VLOOKUP($B16,[2]R6申請受付!$A:$U,20,FALSE))</f>
        <v/>
      </c>
      <c r="J16" s="19" t="s">
        <v>9</v>
      </c>
      <c r="K16" s="24" t="str">
        <f>IF($B16="","",VLOOKUP($B16,[2]R6申請受付!$A:$U,21,FALSE))</f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3.25" customHeight="1" x14ac:dyDescent="0.15">
      <c r="A17" s="53"/>
      <c r="B17" s="5"/>
      <c r="C17" s="1" t="str">
        <f>IF($B17="","",VLOOKUP($B17,[1]R6申請受付!$A:$U,3,FALSE))</f>
        <v/>
      </c>
      <c r="D17" s="23" t="str">
        <f>IF($B17="","",VLOOKUP($B17,[2]R6申請受付!$A:$U,18,FALSE))</f>
        <v/>
      </c>
      <c r="E17" s="23" t="str">
        <f>IF($B17="","",VLOOKUP($B17,[2]R6申請受付!$A:$U,19,FALSE))</f>
        <v/>
      </c>
      <c r="F17" s="23" t="str">
        <f>IF($B17="","",VLOOKUP($B17,[2]R6申請受付!$A:$U,16,FALSE))</f>
        <v/>
      </c>
      <c r="G17" s="19" t="s">
        <v>10</v>
      </c>
      <c r="H17" s="23" t="str">
        <f>IF($B17="","",VLOOKUP($B17,[2]R6申請受付!$A:$U,17,FALSE))</f>
        <v/>
      </c>
      <c r="I17" s="24" t="str">
        <f>IF($B17="","",VLOOKUP($B17,[2]R6申請受付!$A:$U,20,FALSE))</f>
        <v/>
      </c>
      <c r="J17" s="19" t="s">
        <v>9</v>
      </c>
      <c r="K17" s="24" t="str">
        <f>IF($B17="","",VLOOKUP($B17,[2]R6申請受付!$A:$U,21,FALSE))</f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3.25" customHeight="1" x14ac:dyDescent="0.15">
      <c r="A18" s="53"/>
      <c r="B18" s="5"/>
      <c r="C18" s="1" t="str">
        <f>IF($B18="","",VLOOKUP($B18,[1]R6申請受付!$A:$U,3,FALSE))</f>
        <v/>
      </c>
      <c r="D18" s="23" t="str">
        <f>IF($B18="","",VLOOKUP($B18,[2]R6申請受付!$A:$U,18,FALSE))</f>
        <v/>
      </c>
      <c r="E18" s="23" t="str">
        <f>IF($B18="","",VLOOKUP($B18,[2]R6申請受付!$A:$U,19,FALSE))</f>
        <v/>
      </c>
      <c r="F18" s="23" t="str">
        <f>IF($B18="","",VLOOKUP($B18,[2]R6申請受付!$A:$U,16,FALSE))</f>
        <v/>
      </c>
      <c r="G18" s="19" t="s">
        <v>10</v>
      </c>
      <c r="H18" s="23" t="str">
        <f>IF($B18="","",VLOOKUP($B18,[2]R6申請受付!$A:$U,17,FALSE))</f>
        <v/>
      </c>
      <c r="I18" s="24" t="str">
        <f>IF($B18="","",VLOOKUP($B18,[2]R6申請受付!$A:$U,20,FALSE))</f>
        <v/>
      </c>
      <c r="J18" s="19" t="s">
        <v>9</v>
      </c>
      <c r="K18" s="24" t="str">
        <f>IF($B18="","",VLOOKUP($B18,[2]R6申請受付!$A:$U,21,FALSE))</f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23.25" customHeight="1" x14ac:dyDescent="0.15">
      <c r="A19" s="53"/>
      <c r="B19" s="5"/>
      <c r="C19" s="1" t="str">
        <f>IF($B19="","",VLOOKUP($B19,[1]R6申請受付!$A:$U,3,FALSE))</f>
        <v/>
      </c>
      <c r="D19" s="23" t="str">
        <f>IF($B19="","",VLOOKUP($B19,[2]R6申請受付!$A:$U,18,FALSE))</f>
        <v/>
      </c>
      <c r="E19" s="23" t="str">
        <f>IF($B19="","",VLOOKUP($B19,[2]R6申請受付!$A:$U,19,FALSE))</f>
        <v/>
      </c>
      <c r="F19" s="23" t="str">
        <f>IF($B19="","",VLOOKUP($B19,[2]R6申請受付!$A:$U,16,FALSE))</f>
        <v/>
      </c>
      <c r="G19" s="19" t="s">
        <v>10</v>
      </c>
      <c r="H19" s="23" t="str">
        <f>IF($B19="","",VLOOKUP($B19,[2]R6申請受付!$A:$U,17,FALSE))</f>
        <v/>
      </c>
      <c r="I19" s="24" t="str">
        <f>IF($B19="","",VLOOKUP($B19,[2]R6申請受付!$A:$U,20,FALSE))</f>
        <v/>
      </c>
      <c r="J19" s="19" t="s">
        <v>9</v>
      </c>
      <c r="K19" s="24" t="str">
        <f>IF($B19="","",VLOOKUP($B19,[2]R6申請受付!$A:$U,21,FALSE))</f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3.25" customHeight="1" x14ac:dyDescent="0.15">
      <c r="A20" s="53"/>
      <c r="B20" s="5"/>
      <c r="C20" s="1" t="str">
        <f>IF($B20="","",VLOOKUP($B20,[1]R6申請受付!$A:$U,3,FALSE))</f>
        <v/>
      </c>
      <c r="D20" s="23" t="str">
        <f>IF($B20="","",VLOOKUP($B20,[2]R6申請受付!$A:$U,18,FALSE))</f>
        <v/>
      </c>
      <c r="E20" s="23" t="str">
        <f>IF($B20="","",VLOOKUP($B20,[2]R6申請受付!$A:$U,19,FALSE))</f>
        <v/>
      </c>
      <c r="F20" s="23" t="str">
        <f>IF($B20="","",VLOOKUP($B20,[2]R6申請受付!$A:$U,16,FALSE))</f>
        <v/>
      </c>
      <c r="G20" s="19" t="s">
        <v>10</v>
      </c>
      <c r="H20" s="23" t="str">
        <f>IF($B20="","",VLOOKUP($B20,[2]R6申請受付!$A:$U,17,FALSE))</f>
        <v/>
      </c>
      <c r="I20" s="24" t="str">
        <f>IF($B20="","",VLOOKUP($B20,[2]R6申請受付!$A:$U,20,FALSE))</f>
        <v/>
      </c>
      <c r="J20" s="19" t="s">
        <v>9</v>
      </c>
      <c r="K20" s="24" t="str">
        <f>IF($B20="","",VLOOKUP($B20,[2]R6申請受付!$A:$U,21,FALSE))</f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23.25" customHeight="1" x14ac:dyDescent="0.15">
      <c r="A21" s="53"/>
      <c r="B21" s="5"/>
      <c r="C21" s="1" t="str">
        <f>IF($B21="","",VLOOKUP($B21,[1]R6申請受付!$A:$U,3,FALSE))</f>
        <v/>
      </c>
      <c r="D21" s="23" t="str">
        <f>IF($B21="","",VLOOKUP($B21,[2]R6申請受付!$A:$U,18,FALSE))</f>
        <v/>
      </c>
      <c r="E21" s="23" t="str">
        <f>IF($B21="","",VLOOKUP($B21,[2]R6申請受付!$A:$U,19,FALSE))</f>
        <v/>
      </c>
      <c r="F21" s="23" t="str">
        <f>IF($B21="","",VLOOKUP($B21,[2]R6申請受付!$A:$U,16,FALSE))</f>
        <v/>
      </c>
      <c r="G21" s="19" t="s">
        <v>10</v>
      </c>
      <c r="H21" s="23" t="str">
        <f>IF($B21="","",VLOOKUP($B21,[2]R6申請受付!$A:$U,17,FALSE))</f>
        <v/>
      </c>
      <c r="I21" s="24" t="str">
        <f>IF($B21="","",VLOOKUP($B21,[2]R6申請受付!$A:$U,20,FALSE))</f>
        <v/>
      </c>
      <c r="J21" s="19" t="s">
        <v>9</v>
      </c>
      <c r="K21" s="24" t="str">
        <f>IF($B21="","",VLOOKUP($B21,[2]R6申請受付!$A:$U,21,FALSE))</f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3.25" customHeight="1" x14ac:dyDescent="0.15">
      <c r="A22" s="53" t="s">
        <v>3</v>
      </c>
      <c r="B22" s="5">
        <v>53</v>
      </c>
      <c r="C22" s="1" t="str">
        <f>IF($B22="","",VLOOKUP($B22,[1]R6申請受付!$A:$U,3,FALSE))</f>
        <v>ジュニアバスケットボールクラブ　新井イーグルス</v>
      </c>
      <c r="D22" s="23" t="str">
        <f>IF($B22="","",VLOOKUP($B22,[2]R6申請受付!$A:$U,18,FALSE))</f>
        <v>毎週</v>
      </c>
      <c r="E22" s="23" t="str">
        <f>IF($B22="","",VLOOKUP($B22,[2]R6申請受付!$A:$U,19,FALSE))</f>
        <v>水</v>
      </c>
      <c r="F22" s="23">
        <f>IF($B22="","",VLOOKUP($B22,[2]R6申請受付!$A:$U,16,FALSE))</f>
        <v>45392</v>
      </c>
      <c r="G22" s="19" t="s">
        <v>10</v>
      </c>
      <c r="H22" s="23">
        <f>IF($B22="","",VLOOKUP($B22,[2]R6申請受付!$A:$U,17,FALSE))</f>
        <v>45742</v>
      </c>
      <c r="I22" s="24">
        <f>IF($B22="","",VLOOKUP($B22,[2]R6申請受付!$A:$U,20,FALSE))</f>
        <v>0.78125</v>
      </c>
      <c r="J22" s="19" t="s">
        <v>9</v>
      </c>
      <c r="K22" s="24">
        <f>IF($B22="","",VLOOKUP($B22,[2]R6申請受付!$A:$U,21,FALSE))</f>
        <v>0.88541666666666663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32" t="s">
        <v>63</v>
      </c>
      <c r="AL22" s="25"/>
      <c r="AM22" s="25"/>
      <c r="AN22" s="25"/>
      <c r="AO22" s="25"/>
      <c r="AP22" s="25"/>
      <c r="AQ22" s="18"/>
      <c r="AR22" s="18"/>
      <c r="AS22" s="18"/>
    </row>
    <row r="23" spans="1:45" ht="23.25" customHeight="1" x14ac:dyDescent="0.15">
      <c r="A23" s="53"/>
      <c r="B23" s="5"/>
      <c r="C23" s="1" t="str">
        <f>IF($B23="","",VLOOKUP($B23,[1]R6申請受付!$A:$U,3,FALSE))</f>
        <v/>
      </c>
      <c r="D23" s="23" t="str">
        <f>IF($B23="","",VLOOKUP($B23,[2]R6申請受付!$A:$U,18,FALSE))</f>
        <v/>
      </c>
      <c r="E23" s="23" t="str">
        <f>IF($B23="","",VLOOKUP($B23,[2]R6申請受付!$A:$U,19,FALSE))</f>
        <v/>
      </c>
      <c r="F23" s="23" t="str">
        <f>IF($B23="","",VLOOKUP($B23,[2]R6申請受付!$A:$U,16,FALSE))</f>
        <v/>
      </c>
      <c r="G23" s="19" t="s">
        <v>10</v>
      </c>
      <c r="H23" s="23" t="str">
        <f>IF($B23="","",VLOOKUP($B23,[2]R6申請受付!$A:$U,17,FALSE))</f>
        <v/>
      </c>
      <c r="I23" s="24" t="str">
        <f>IF($B23="","",VLOOKUP($B23,[2]R6申請受付!$A:$U,20,FALSE))</f>
        <v/>
      </c>
      <c r="J23" s="19" t="s">
        <v>9</v>
      </c>
      <c r="K23" s="24" t="str">
        <f>IF($B23="","",VLOOKUP($B23,[2]R6申請受付!$A:$U,21,FALSE))</f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3.25" customHeight="1" x14ac:dyDescent="0.15">
      <c r="A24" s="53"/>
      <c r="B24" s="5"/>
      <c r="C24" s="1" t="str">
        <f>IF($B24="","",VLOOKUP($B24,[1]R6申請受付!$A:$U,3,FALSE))</f>
        <v/>
      </c>
      <c r="D24" s="23" t="str">
        <f>IF($B24="","",VLOOKUP($B24,[2]R6申請受付!$A:$U,18,FALSE))</f>
        <v/>
      </c>
      <c r="E24" s="23" t="str">
        <f>IF($B24="","",VLOOKUP($B24,[2]R6申請受付!$A:$U,19,FALSE))</f>
        <v/>
      </c>
      <c r="F24" s="23" t="str">
        <f>IF($B24="","",VLOOKUP($B24,[2]R6申請受付!$A:$U,16,FALSE))</f>
        <v/>
      </c>
      <c r="G24" s="19" t="s">
        <v>10</v>
      </c>
      <c r="H24" s="23" t="str">
        <f>IF($B24="","",VLOOKUP($B24,[2]R6申請受付!$A:$U,17,FALSE))</f>
        <v/>
      </c>
      <c r="I24" s="24" t="str">
        <f>IF($B24="","",VLOOKUP($B24,[2]R6申請受付!$A:$U,20,FALSE))</f>
        <v/>
      </c>
      <c r="J24" s="19" t="s">
        <v>9</v>
      </c>
      <c r="K24" s="24" t="str">
        <f>IF($B24="","",VLOOKUP($B24,[2]R6申請受付!$A:$U,21,FALSE))</f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3.25" customHeight="1" x14ac:dyDescent="0.15">
      <c r="A25" s="53"/>
      <c r="B25" s="5"/>
      <c r="C25" s="1" t="str">
        <f>IF($B25="","",VLOOKUP($B25,[1]R6申請受付!$A:$U,3,FALSE))</f>
        <v/>
      </c>
      <c r="D25" s="23" t="str">
        <f>IF($B25="","",VLOOKUP($B25,[2]R6申請受付!$A:$U,18,FALSE))</f>
        <v/>
      </c>
      <c r="E25" s="23" t="str">
        <f>IF($B25="","",VLOOKUP($B25,[2]R6申請受付!$A:$U,19,FALSE))</f>
        <v/>
      </c>
      <c r="F25" s="23" t="str">
        <f>IF($B25="","",VLOOKUP($B25,[2]R6申請受付!$A:$U,16,FALSE))</f>
        <v/>
      </c>
      <c r="G25" s="19" t="s">
        <v>10</v>
      </c>
      <c r="H25" s="23" t="str">
        <f>IF($B25="","",VLOOKUP($B25,[2]R6申請受付!$A:$U,17,FALSE))</f>
        <v/>
      </c>
      <c r="I25" s="24" t="str">
        <f>IF($B25="","",VLOOKUP($B25,[2]R6申請受付!$A:$U,20,FALSE))</f>
        <v/>
      </c>
      <c r="J25" s="19" t="s">
        <v>9</v>
      </c>
      <c r="K25" s="24" t="str">
        <f>IF($B25="","",VLOOKUP($B25,[2]R6申請受付!$A:$U,21,FALSE))</f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23.25" customHeight="1" x14ac:dyDescent="0.15">
      <c r="A26" s="53"/>
      <c r="B26" s="5"/>
      <c r="C26" s="1" t="str">
        <f>IF($B26="","",VLOOKUP($B26,[1]R6申請受付!$A:$U,3,FALSE))</f>
        <v/>
      </c>
      <c r="D26" s="23" t="str">
        <f>IF($B26="","",VLOOKUP($B26,[2]R6申請受付!$A:$U,18,FALSE))</f>
        <v/>
      </c>
      <c r="E26" s="23" t="str">
        <f>IF($B26="","",VLOOKUP($B26,[2]R6申請受付!$A:$U,19,FALSE))</f>
        <v/>
      </c>
      <c r="F26" s="23" t="str">
        <f>IF($B26="","",VLOOKUP($B26,[2]R6申請受付!$A:$U,16,FALSE))</f>
        <v/>
      </c>
      <c r="G26" s="19" t="s">
        <v>10</v>
      </c>
      <c r="H26" s="23" t="str">
        <f>IF($B26="","",VLOOKUP($B26,[2]R6申請受付!$A:$U,17,FALSE))</f>
        <v/>
      </c>
      <c r="I26" s="24" t="str">
        <f>IF($B26="","",VLOOKUP($B26,[2]R6申請受付!$A:$U,20,FALSE))</f>
        <v/>
      </c>
      <c r="J26" s="19" t="s">
        <v>9</v>
      </c>
      <c r="K26" s="24" t="str">
        <f>IF($B26="","",VLOOKUP($B26,[2]R6申請受付!$A:$U,21,FALSE))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3.25" customHeight="1" x14ac:dyDescent="0.15">
      <c r="A27" s="53"/>
      <c r="B27" s="5"/>
      <c r="C27" s="1" t="str">
        <f>IF($B27="","",VLOOKUP($B27,[1]R6申請受付!$A:$U,3,FALSE))</f>
        <v/>
      </c>
      <c r="D27" s="23" t="str">
        <f>IF($B27="","",VLOOKUP($B27,[2]R6申請受付!$A:$U,18,FALSE))</f>
        <v/>
      </c>
      <c r="E27" s="23" t="str">
        <f>IF($B27="","",VLOOKUP($B27,[2]R6申請受付!$A:$U,19,FALSE))</f>
        <v/>
      </c>
      <c r="F27" s="23" t="str">
        <f>IF($B27="","",VLOOKUP($B27,[2]R6申請受付!$A:$U,16,FALSE))</f>
        <v/>
      </c>
      <c r="G27" s="19" t="s">
        <v>10</v>
      </c>
      <c r="H27" s="23" t="str">
        <f>IF($B27="","",VLOOKUP($B27,[2]R6申請受付!$A:$U,17,FALSE))</f>
        <v/>
      </c>
      <c r="I27" s="24" t="str">
        <f>IF($B27="","",VLOOKUP($B27,[2]R6申請受付!$A:$U,20,FALSE))</f>
        <v/>
      </c>
      <c r="J27" s="19" t="s">
        <v>9</v>
      </c>
      <c r="K27" s="24" t="str">
        <f>IF($B27="","",VLOOKUP($B27,[2]R6申請受付!$A:$U,21,FALSE))</f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23.25" customHeight="1" x14ac:dyDescent="0.15">
      <c r="A28" s="53"/>
      <c r="B28" s="5"/>
      <c r="C28" s="1" t="str">
        <f>IF($B28="","",VLOOKUP($B28,[1]R6申請受付!$A:$U,3,FALSE))</f>
        <v/>
      </c>
      <c r="D28" s="23" t="str">
        <f>IF($B28="","",VLOOKUP($B28,[2]R6申請受付!$A:$U,18,FALSE))</f>
        <v/>
      </c>
      <c r="E28" s="23" t="str">
        <f>IF($B28="","",VLOOKUP($B28,[2]R6申請受付!$A:$U,19,FALSE))</f>
        <v/>
      </c>
      <c r="F28" s="23" t="str">
        <f>IF($B28="","",VLOOKUP($B28,[2]R6申請受付!$A:$U,16,FALSE))</f>
        <v/>
      </c>
      <c r="G28" s="19" t="s">
        <v>10</v>
      </c>
      <c r="H28" s="23" t="str">
        <f>IF($B28="","",VLOOKUP($B28,[2]R6申請受付!$A:$U,17,FALSE))</f>
        <v/>
      </c>
      <c r="I28" s="24" t="str">
        <f>IF($B28="","",VLOOKUP($B28,[2]R6申請受付!$A:$U,20,FALSE))</f>
        <v/>
      </c>
      <c r="J28" s="19" t="s">
        <v>9</v>
      </c>
      <c r="K28" s="24" t="str">
        <f>IF($B28="","",VLOOKUP($B28,[2]R6申請受付!$A:$U,21,FALSE))</f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23.25" customHeight="1" x14ac:dyDescent="0.15">
      <c r="A29" s="53" t="s">
        <v>4</v>
      </c>
      <c r="B29" s="5">
        <v>20</v>
      </c>
      <c r="C29" s="1" t="str">
        <f>IF($B29="","",VLOOKUP($B29,[1]R6申請受付!$A:$U,3,FALSE))</f>
        <v>高柳バレーボールクラブ</v>
      </c>
      <c r="D29" s="23" t="str">
        <f>IF($B29="","",VLOOKUP($B29,[2]R6申請受付!$A:$U,18,FALSE))</f>
        <v>毎週</v>
      </c>
      <c r="E29" s="23" t="str">
        <f>IF($B29="","",VLOOKUP($B29,[2]R6申請受付!$A:$U,19,FALSE))</f>
        <v>木</v>
      </c>
      <c r="F29" s="23">
        <f>IF($B29="","",VLOOKUP($B29,[2]R6申請受付!$A:$U,16,FALSE))</f>
        <v>45393</v>
      </c>
      <c r="G29" s="19" t="s">
        <v>10</v>
      </c>
      <c r="H29" s="23">
        <f>IF($B29="","",VLOOKUP($B29,[2]R6申請受付!$A:$U,17,FALSE))</f>
        <v>45736</v>
      </c>
      <c r="I29" s="24">
        <f>IF($B29="","",VLOOKUP($B29,[2]R6申請受付!$A:$U,20,FALSE))</f>
        <v>0.79166666666666596</v>
      </c>
      <c r="J29" s="19" t="s">
        <v>9</v>
      </c>
      <c r="K29" s="24">
        <f>IF($B29="","",VLOOKUP($B29,[2]R6申請受付!$A:$U,21,FALSE))</f>
        <v>0.91666666666666596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25" t="s">
        <v>15</v>
      </c>
      <c r="AM29" s="25"/>
      <c r="AN29" s="25"/>
      <c r="AO29" s="25"/>
      <c r="AP29" s="25"/>
      <c r="AQ29" s="25"/>
      <c r="AR29" s="18"/>
      <c r="AS29" s="18"/>
    </row>
    <row r="30" spans="1:45" ht="23.25" customHeight="1" x14ac:dyDescent="0.15">
      <c r="A30" s="53"/>
      <c r="B30" s="5"/>
      <c r="C30" s="1" t="str">
        <f>IF($B30="","",VLOOKUP($B30,[1]R6申請受付!$A:$U,3,FALSE))</f>
        <v/>
      </c>
      <c r="D30" s="23" t="str">
        <f>IF($B30="","",VLOOKUP($B30,[2]R6申請受付!$A:$U,18,FALSE))</f>
        <v/>
      </c>
      <c r="E30" s="23" t="str">
        <f>IF($B30="","",VLOOKUP($B30,[2]R6申請受付!$A:$U,19,FALSE))</f>
        <v/>
      </c>
      <c r="F30" s="23" t="str">
        <f>IF($B30="","",VLOOKUP($B30,[2]R6申請受付!$A:$U,16,FALSE))</f>
        <v/>
      </c>
      <c r="G30" s="19" t="s">
        <v>10</v>
      </c>
      <c r="H30" s="23" t="str">
        <f>IF($B30="","",VLOOKUP($B30,[2]R6申請受付!$A:$U,17,FALSE))</f>
        <v/>
      </c>
      <c r="I30" s="24" t="str">
        <f>IF($B30="","",VLOOKUP($B30,[2]R6申請受付!$A:$U,20,FALSE))</f>
        <v/>
      </c>
      <c r="J30" s="19" t="s">
        <v>9</v>
      </c>
      <c r="K30" s="24" t="str">
        <f>IF($B30="","",VLOOKUP($B30,[2]R6申請受付!$A:$U,21,FALSE))</f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23.25" customHeight="1" x14ac:dyDescent="0.15">
      <c r="A31" s="53"/>
      <c r="B31" s="5"/>
      <c r="C31" s="1" t="str">
        <f>IF($B31="","",VLOOKUP($B31,[1]R6申請受付!$A:$U,3,FALSE))</f>
        <v/>
      </c>
      <c r="D31" s="23" t="str">
        <f>IF($B31="","",VLOOKUP($B31,[2]R6申請受付!$A:$U,18,FALSE))</f>
        <v/>
      </c>
      <c r="E31" s="23" t="str">
        <f>IF($B31="","",VLOOKUP($B31,[2]R6申請受付!$A:$U,19,FALSE))</f>
        <v/>
      </c>
      <c r="F31" s="23" t="str">
        <f>IF($B31="","",VLOOKUP($B31,[2]R6申請受付!$A:$U,16,FALSE))</f>
        <v/>
      </c>
      <c r="G31" s="19" t="s">
        <v>10</v>
      </c>
      <c r="H31" s="23" t="str">
        <f>IF($B31="","",VLOOKUP($B31,[2]R6申請受付!$A:$U,17,FALSE))</f>
        <v/>
      </c>
      <c r="I31" s="24" t="str">
        <f>IF($B31="","",VLOOKUP($B31,[2]R6申請受付!$A:$U,20,FALSE))</f>
        <v/>
      </c>
      <c r="J31" s="19" t="s">
        <v>9</v>
      </c>
      <c r="K31" s="24" t="str">
        <f>IF($B31="","",VLOOKUP($B31,[2]R6申請受付!$A:$U,21,FALSE))</f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3.25" customHeight="1" x14ac:dyDescent="0.15">
      <c r="A32" s="53"/>
      <c r="B32" s="5"/>
      <c r="C32" s="1" t="str">
        <f>IF($B32="","",VLOOKUP($B32,[1]R6申請受付!$A:$U,3,FALSE))</f>
        <v/>
      </c>
      <c r="D32" s="23" t="str">
        <f>IF($B32="","",VLOOKUP($B32,[2]R6申請受付!$A:$U,18,FALSE))</f>
        <v/>
      </c>
      <c r="E32" s="23" t="str">
        <f>IF($B32="","",VLOOKUP($B32,[2]R6申請受付!$A:$U,19,FALSE))</f>
        <v/>
      </c>
      <c r="F32" s="23" t="str">
        <f>IF($B32="","",VLOOKUP($B32,[2]R6申請受付!$A:$U,16,FALSE))</f>
        <v/>
      </c>
      <c r="G32" s="19" t="s">
        <v>10</v>
      </c>
      <c r="H32" s="23" t="str">
        <f>IF($B32="","",VLOOKUP($B32,[2]R6申請受付!$A:$U,17,FALSE))</f>
        <v/>
      </c>
      <c r="I32" s="24" t="str">
        <f>IF($B32="","",VLOOKUP($B32,[2]R6申請受付!$A:$U,20,FALSE))</f>
        <v/>
      </c>
      <c r="J32" s="19" t="s">
        <v>9</v>
      </c>
      <c r="K32" s="24" t="str">
        <f>IF($B32="","",VLOOKUP($B32,[2]R6申請受付!$A:$U,21,FALSE))</f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55" ht="23.25" customHeight="1" x14ac:dyDescent="0.15">
      <c r="A33" s="53"/>
      <c r="B33" s="5"/>
      <c r="C33" s="1" t="str">
        <f>IF($B33="","",VLOOKUP($B33,[1]R6申請受付!$A:$U,3,FALSE))</f>
        <v/>
      </c>
      <c r="D33" s="23" t="str">
        <f>IF($B33="","",VLOOKUP($B33,[2]R6申請受付!$A:$U,18,FALSE))</f>
        <v/>
      </c>
      <c r="E33" s="23" t="str">
        <f>IF($B33="","",VLOOKUP($B33,[2]R6申請受付!$A:$U,19,FALSE))</f>
        <v/>
      </c>
      <c r="F33" s="23" t="str">
        <f>IF($B33="","",VLOOKUP($B33,[2]R6申請受付!$A:$U,16,FALSE))</f>
        <v/>
      </c>
      <c r="G33" s="19" t="s">
        <v>10</v>
      </c>
      <c r="H33" s="23" t="str">
        <f>IF($B33="","",VLOOKUP($B33,[2]R6申請受付!$A:$U,17,FALSE))</f>
        <v/>
      </c>
      <c r="I33" s="24" t="str">
        <f>IF($B33="","",VLOOKUP($B33,[2]R6申請受付!$A:$U,20,FALSE))</f>
        <v/>
      </c>
      <c r="J33" s="19" t="s">
        <v>9</v>
      </c>
      <c r="K33" s="24" t="str">
        <f>IF($B33="","",VLOOKUP($B33,[2]R6申請受付!$A:$U,21,FALSE))</f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55" ht="23.25" customHeight="1" x14ac:dyDescent="0.15">
      <c r="A34" s="53"/>
      <c r="B34" s="5"/>
      <c r="C34" s="1" t="str">
        <f>IF($B34="","",VLOOKUP($B34,[1]R6申請受付!$A:$U,3,FALSE))</f>
        <v/>
      </c>
      <c r="D34" s="23" t="str">
        <f>IF($B34="","",VLOOKUP($B34,[2]R6申請受付!$A:$U,18,FALSE))</f>
        <v/>
      </c>
      <c r="E34" s="23" t="str">
        <f>IF($B34="","",VLOOKUP($B34,[2]R6申請受付!$A:$U,19,FALSE))</f>
        <v/>
      </c>
      <c r="F34" s="23" t="str">
        <f>IF($B34="","",VLOOKUP($B34,[2]R6申請受付!$A:$U,16,FALSE))</f>
        <v/>
      </c>
      <c r="G34" s="19" t="s">
        <v>10</v>
      </c>
      <c r="H34" s="23" t="str">
        <f>IF($B34="","",VLOOKUP($B34,[2]R6申請受付!$A:$U,17,FALSE))</f>
        <v/>
      </c>
      <c r="I34" s="24" t="str">
        <f>IF($B34="","",VLOOKUP($B34,[2]R6申請受付!$A:$U,20,FALSE))</f>
        <v/>
      </c>
      <c r="J34" s="19" t="s">
        <v>9</v>
      </c>
      <c r="K34" s="24" t="str">
        <f>IF($B34="","",VLOOKUP($B34,[2]R6申請受付!$A:$U,21,FALSE))</f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55" ht="23.25" customHeight="1" x14ac:dyDescent="0.15">
      <c r="A35" s="53"/>
      <c r="B35" s="5"/>
      <c r="C35" s="1" t="str">
        <f>IF($B35="","",VLOOKUP($B35,[1]R6申請受付!$A:$U,3,FALSE))</f>
        <v/>
      </c>
      <c r="D35" s="23" t="str">
        <f>IF($B35="","",VLOOKUP($B35,[2]R6申請受付!$A:$U,18,FALSE))</f>
        <v/>
      </c>
      <c r="E35" s="23" t="str">
        <f>IF($B35="","",VLOOKUP($B35,[2]R6申請受付!$A:$U,19,FALSE))</f>
        <v/>
      </c>
      <c r="F35" s="23" t="str">
        <f>IF($B35="","",VLOOKUP($B35,[2]R6申請受付!$A:$U,16,FALSE))</f>
        <v/>
      </c>
      <c r="G35" s="19" t="s">
        <v>10</v>
      </c>
      <c r="H35" s="23" t="str">
        <f>IF($B35="","",VLOOKUP($B35,[2]R6申請受付!$A:$U,17,FALSE))</f>
        <v/>
      </c>
      <c r="I35" s="24" t="str">
        <f>IF($B35="","",VLOOKUP($B35,[2]R6申請受付!$A:$U,20,FALSE))</f>
        <v/>
      </c>
      <c r="J35" s="19" t="s">
        <v>9</v>
      </c>
      <c r="K35" s="24" t="str">
        <f>IF($B35="","",VLOOKUP($B35,[2]R6申請受付!$A:$U,21,FALSE))</f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55" ht="23.25" customHeight="1" x14ac:dyDescent="0.15">
      <c r="A36" s="53" t="s">
        <v>5</v>
      </c>
      <c r="B36" s="5">
        <v>37</v>
      </c>
      <c r="C36" s="1" t="str">
        <f>IF($B36="","",VLOOKUP($B36,[1]R6申請受付!$A:$U,3,FALSE))</f>
        <v>高柳子ども会</v>
      </c>
      <c r="D36" s="23" t="str">
        <f>IF($B36="","",VLOOKUP($B36,[2]R6申請受付!$A:$U,18,FALSE))</f>
        <v>毎週</v>
      </c>
      <c r="E36" s="23" t="str">
        <f>IF($B36="","",VLOOKUP($B36,[2]R6申請受付!$A:$U,19,FALSE))</f>
        <v>金</v>
      </c>
      <c r="F36" s="23">
        <f>IF($B36="","",VLOOKUP($B36,[2]R6申請受付!$A:$U,16,FALSE))</f>
        <v>45383</v>
      </c>
      <c r="G36" s="19" t="s">
        <v>10</v>
      </c>
      <c r="H36" s="23">
        <f>IF($B36="","",VLOOKUP($B36,[2]R6申請受付!$A:$U,17,FALSE))</f>
        <v>45747</v>
      </c>
      <c r="I36" s="24">
        <f>IF($B36="","",VLOOKUP($B36,[2]R6申請受付!$A:$U,20,FALSE))</f>
        <v>0.79166666666666596</v>
      </c>
      <c r="J36" s="19" t="s">
        <v>9</v>
      </c>
      <c r="K36" s="24">
        <f>IF($B36="","",VLOOKUP($B36,[2]R6申請受付!$A:$U,21,FALSE))</f>
        <v>0.89583333333333337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25" t="s">
        <v>48</v>
      </c>
      <c r="AM36" s="25"/>
      <c r="AN36" s="25"/>
      <c r="AO36" s="25"/>
      <c r="AP36" s="25"/>
      <c r="AQ36" s="18"/>
      <c r="AR36" s="18"/>
      <c r="AS36" s="18"/>
    </row>
    <row r="37" spans="1:55" ht="23.25" customHeight="1" x14ac:dyDescent="0.15">
      <c r="A37" s="53"/>
      <c r="B37" s="5"/>
      <c r="C37" s="1" t="str">
        <f>IF($B37="","",VLOOKUP($B37,[1]R6申請受付!$A:$U,3,FALSE))</f>
        <v/>
      </c>
      <c r="D37" s="23" t="str">
        <f>IF($B37="","",VLOOKUP($B37,[2]R6申請受付!$A:$U,18,FALSE))</f>
        <v/>
      </c>
      <c r="E37" s="23" t="str">
        <f>IF($B37="","",VLOOKUP($B37,[2]R6申請受付!$A:$U,19,FALSE))</f>
        <v/>
      </c>
      <c r="F37" s="23" t="str">
        <f>IF($B37="","",VLOOKUP($B37,[2]R6申請受付!$A:$U,16,FALSE))</f>
        <v/>
      </c>
      <c r="G37" s="19" t="s">
        <v>10</v>
      </c>
      <c r="H37" s="23" t="str">
        <f>IF($B37="","",VLOOKUP($B37,[2]R6申請受付!$A:$U,17,FALSE))</f>
        <v/>
      </c>
      <c r="I37" s="24" t="str">
        <f>IF($B37="","",VLOOKUP($B37,[2]R6申請受付!$A:$U,20,FALSE))</f>
        <v/>
      </c>
      <c r="J37" s="19" t="s">
        <v>9</v>
      </c>
      <c r="K37" s="24" t="str">
        <f>IF($B37="","",VLOOKUP($B37,[2]R6申請受付!$A:$U,21,FALSE))</f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55" ht="23.25" customHeight="1" x14ac:dyDescent="0.15">
      <c r="A38" s="53"/>
      <c r="B38" s="5"/>
      <c r="C38" s="1" t="str">
        <f>IF($B38="","",VLOOKUP($B38,[1]R6申請受付!$A:$U,3,FALSE))</f>
        <v/>
      </c>
      <c r="D38" s="23" t="str">
        <f>IF($B38="","",VLOOKUP($B38,[2]R6申請受付!$A:$U,18,FALSE))</f>
        <v/>
      </c>
      <c r="E38" s="23" t="str">
        <f>IF($B38="","",VLOOKUP($B38,[2]R6申請受付!$A:$U,19,FALSE))</f>
        <v/>
      </c>
      <c r="F38" s="23" t="str">
        <f>IF($B38="","",VLOOKUP($B38,[2]R6申請受付!$A:$U,16,FALSE))</f>
        <v/>
      </c>
      <c r="G38" s="19" t="s">
        <v>10</v>
      </c>
      <c r="H38" s="23" t="str">
        <f>IF($B38="","",VLOOKUP($B38,[2]R6申請受付!$A:$U,17,FALSE))</f>
        <v/>
      </c>
      <c r="I38" s="24" t="str">
        <f>IF($B38="","",VLOOKUP($B38,[2]R6申請受付!$A:$U,20,FALSE))</f>
        <v/>
      </c>
      <c r="J38" s="19" t="s">
        <v>9</v>
      </c>
      <c r="K38" s="24" t="str">
        <f>IF($B38="","",VLOOKUP($B38,[2]R6申請受付!$A:$U,21,FALSE))</f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55" ht="23.25" customHeight="1" x14ac:dyDescent="0.15">
      <c r="A39" s="53"/>
      <c r="B39" s="5"/>
      <c r="C39" s="1" t="str">
        <f>IF($B39="","",VLOOKUP($B39,[1]R6申請受付!$A:$U,3,FALSE))</f>
        <v/>
      </c>
      <c r="D39" s="23" t="str">
        <f>IF($B39="","",VLOOKUP($B39,[2]R6申請受付!$A:$U,18,FALSE))</f>
        <v/>
      </c>
      <c r="E39" s="23" t="str">
        <f>IF($B39="","",VLOOKUP($B39,[2]R6申請受付!$A:$U,19,FALSE))</f>
        <v/>
      </c>
      <c r="F39" s="23" t="str">
        <f>IF($B39="","",VLOOKUP($B39,[2]R6申請受付!$A:$U,16,FALSE))</f>
        <v/>
      </c>
      <c r="G39" s="19" t="s">
        <v>10</v>
      </c>
      <c r="H39" s="23" t="str">
        <f>IF($B39="","",VLOOKUP($B39,[2]R6申請受付!$A:$U,17,FALSE))</f>
        <v/>
      </c>
      <c r="I39" s="24" t="str">
        <f>IF($B39="","",VLOOKUP($B39,[2]R6申請受付!$A:$U,20,FALSE))</f>
        <v/>
      </c>
      <c r="J39" s="19" t="s">
        <v>9</v>
      </c>
      <c r="K39" s="24" t="str">
        <f>IF($B39="","",VLOOKUP($B39,[2]R6申請受付!$A:$U,21,FALSE))</f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55" ht="23.25" customHeight="1" x14ac:dyDescent="0.15">
      <c r="A40" s="53"/>
      <c r="B40" s="5"/>
      <c r="C40" s="1" t="str">
        <f>IF($B40="","",VLOOKUP($B40,[1]R6申請受付!$A:$U,3,FALSE))</f>
        <v/>
      </c>
      <c r="D40" s="23" t="str">
        <f>IF($B40="","",VLOOKUP($B40,[2]R6申請受付!$A:$U,18,FALSE))</f>
        <v/>
      </c>
      <c r="E40" s="23" t="str">
        <f>IF($B40="","",VLOOKUP($B40,[2]R6申請受付!$A:$U,19,FALSE))</f>
        <v/>
      </c>
      <c r="F40" s="23" t="str">
        <f>IF($B40="","",VLOOKUP($B40,[2]R6申請受付!$A:$U,16,FALSE))</f>
        <v/>
      </c>
      <c r="G40" s="19" t="s">
        <v>10</v>
      </c>
      <c r="H40" s="23" t="str">
        <f>IF($B40="","",VLOOKUP($B40,[2]R6申請受付!$A:$U,17,FALSE))</f>
        <v/>
      </c>
      <c r="I40" s="24" t="str">
        <f>IF($B40="","",VLOOKUP($B40,[2]R6申請受付!$A:$U,20,FALSE))</f>
        <v/>
      </c>
      <c r="J40" s="19" t="s">
        <v>9</v>
      </c>
      <c r="K40" s="24" t="str">
        <f>IF($B40="","",VLOOKUP($B40,[2]R6申請受付!$A:$U,21,FALSE))</f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55" ht="23.25" customHeight="1" x14ac:dyDescent="0.15">
      <c r="A41" s="53"/>
      <c r="B41" s="5"/>
      <c r="C41" s="1" t="str">
        <f>IF($B41="","",VLOOKUP($B41,[1]R6申請受付!$A:$U,3,FALSE))</f>
        <v/>
      </c>
      <c r="D41" s="23" t="str">
        <f>IF($B41="","",VLOOKUP($B41,[2]R6申請受付!$A:$U,18,FALSE))</f>
        <v/>
      </c>
      <c r="E41" s="23" t="str">
        <f>IF($B41="","",VLOOKUP($B41,[2]R6申請受付!$A:$U,19,FALSE))</f>
        <v/>
      </c>
      <c r="F41" s="23" t="str">
        <f>IF($B41="","",VLOOKUP($B41,[2]R6申請受付!$A:$U,16,FALSE))</f>
        <v/>
      </c>
      <c r="G41" s="19" t="s">
        <v>10</v>
      </c>
      <c r="H41" s="23" t="str">
        <f>IF($B41="","",VLOOKUP($B41,[2]R6申請受付!$A:$U,17,FALSE))</f>
        <v/>
      </c>
      <c r="I41" s="24" t="str">
        <f>IF($B41="","",VLOOKUP($B41,[2]R6申請受付!$A:$U,20,FALSE))</f>
        <v/>
      </c>
      <c r="J41" s="19" t="s">
        <v>9</v>
      </c>
      <c r="K41" s="24" t="str">
        <f>IF($B41="","",VLOOKUP($B41,[2]R6申請受付!$A:$U,21,FALSE))</f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55" ht="23.25" customHeight="1" x14ac:dyDescent="0.15">
      <c r="A42" s="53"/>
      <c r="B42" s="5"/>
      <c r="C42" s="1" t="str">
        <f>IF($B42="","",VLOOKUP($B42,[1]R6申請受付!$A:$U,3,FALSE))</f>
        <v/>
      </c>
      <c r="D42" s="23" t="str">
        <f>IF($B42="","",VLOOKUP($B42,[2]R6申請受付!$A:$U,18,FALSE))</f>
        <v/>
      </c>
      <c r="E42" s="23" t="str">
        <f>IF($B42="","",VLOOKUP($B42,[2]R6申請受付!$A:$U,19,FALSE))</f>
        <v/>
      </c>
      <c r="F42" s="23" t="str">
        <f>IF($B42="","",VLOOKUP($B42,[2]R6申請受付!$A:$U,16,FALSE))</f>
        <v/>
      </c>
      <c r="G42" s="19" t="s">
        <v>10</v>
      </c>
      <c r="H42" s="23" t="str">
        <f>IF($B42="","",VLOOKUP($B42,[2]R6申請受付!$A:$U,17,FALSE))</f>
        <v/>
      </c>
      <c r="I42" s="24" t="str">
        <f>IF($B42="","",VLOOKUP($B42,[2]R6申請受付!$A:$U,20,FALSE))</f>
        <v/>
      </c>
      <c r="J42" s="19" t="s">
        <v>9</v>
      </c>
      <c r="K42" s="24" t="str">
        <f>IF($B42="","",VLOOKUP($B42,[2]R6申請受付!$A:$U,21,FALSE))</f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55" ht="23.25" customHeight="1" x14ac:dyDescent="0.15">
      <c r="A43" s="54" t="s">
        <v>7</v>
      </c>
      <c r="B43" s="5">
        <v>38</v>
      </c>
      <c r="C43" s="1" t="str">
        <f>IF($B43="","",VLOOKUP($B43,[1]R6申請受付!$A:$U,3,FALSE))</f>
        <v>高柳子ども会</v>
      </c>
      <c r="D43" s="23" t="str">
        <f>IF($B43="","",VLOOKUP($B43,[2]R6申請受付!$A:$U,18,FALSE))</f>
        <v>毎週</v>
      </c>
      <c r="E43" s="23" t="str">
        <f>IF($B43="","",VLOOKUP($B43,[2]R6申請受付!$A:$U,19,FALSE))</f>
        <v>土</v>
      </c>
      <c r="F43" s="23">
        <f>IF($B43="","",VLOOKUP($B43,[2]R6申請受付!$A:$U,16,FALSE))</f>
        <v>45383</v>
      </c>
      <c r="G43" s="19" t="s">
        <v>10</v>
      </c>
      <c r="H43" s="23">
        <f>IF($B43="","",VLOOKUP($B43,[2]R6申請受付!$A:$U,17,FALSE))</f>
        <v>45747</v>
      </c>
      <c r="I43" s="24">
        <f>IF($B43="","",VLOOKUP($B43,[2]R6申請受付!$A:$U,20,FALSE))</f>
        <v>0.79166666666666596</v>
      </c>
      <c r="J43" s="19" t="s">
        <v>9</v>
      </c>
      <c r="K43" s="24">
        <f>IF($B43="","",VLOOKUP($B43,[2]R6申請受付!$A:$U,21,FALSE))</f>
        <v>0.89583333333333337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25" t="s">
        <v>48</v>
      </c>
      <c r="AM43" s="25"/>
      <c r="AN43" s="25"/>
      <c r="AO43" s="25"/>
      <c r="AP43" s="25"/>
      <c r="AQ43" s="18"/>
      <c r="AR43" s="18"/>
      <c r="AS43" s="18"/>
      <c r="AT43" s="55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23.25" customHeight="1" x14ac:dyDescent="0.15">
      <c r="A44" s="54"/>
      <c r="B44" s="5">
        <v>60</v>
      </c>
      <c r="C44" s="1" t="str">
        <f>IF($B44="","",VLOOKUP($B44,[1]R6申請受付!$A:$U,3,FALSE))</f>
        <v>石塚・大崎ソフトバレー</v>
      </c>
      <c r="D44" s="23" t="str">
        <f>IF($B44="","",VLOOKUP($B44,[2]R6申請受付!$A:$U,18,FALSE))</f>
        <v>毎週</v>
      </c>
      <c r="E44" s="23" t="str">
        <f>IF($B44="","",VLOOKUP($B44,[2]R6申請受付!$A:$U,19,FALSE))</f>
        <v>土</v>
      </c>
      <c r="F44" s="23">
        <f>IF($B44="","",VLOOKUP($B44,[2]R6申請受付!$A:$U,16,FALSE))</f>
        <v>45388</v>
      </c>
      <c r="G44" s="19" t="s">
        <v>10</v>
      </c>
      <c r="H44" s="23">
        <f>IF($B44="","",VLOOKUP($B44,[2]R6申請受付!$A:$U,17,FALSE))</f>
        <v>45731</v>
      </c>
      <c r="I44" s="24">
        <f>IF($B44="","",VLOOKUP($B44,[2]R6申請受付!$A:$U,20,FALSE))</f>
        <v>0.375</v>
      </c>
      <c r="J44" s="19" t="s">
        <v>9</v>
      </c>
      <c r="K44" s="24">
        <f>IF($B44="","",VLOOKUP($B44,[2]R6申請受付!$A:$U,21,FALSE))</f>
        <v>0.5</v>
      </c>
      <c r="L44" s="18"/>
      <c r="M44" s="18"/>
      <c r="N44" s="18"/>
      <c r="O44" s="18"/>
      <c r="P44" s="18"/>
      <c r="Q44" s="18"/>
      <c r="R44" s="25" t="s">
        <v>48</v>
      </c>
      <c r="S44" s="25"/>
      <c r="T44" s="25"/>
      <c r="U44" s="25"/>
      <c r="V44" s="25"/>
      <c r="W44" s="25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55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23.25" customHeight="1" x14ac:dyDescent="0.15">
      <c r="A45" s="54"/>
      <c r="B45" s="5">
        <v>64</v>
      </c>
      <c r="C45" s="1" t="str">
        <f>IF($B45="","",VLOOKUP($B45,[1]R6申請受付!$A:$U,3,FALSE))</f>
        <v>妙高サッカー協会</v>
      </c>
      <c r="D45" s="23" t="str">
        <f>IF($B45="","",VLOOKUP($B45,[2]R6申請受付!$A:$U,18,FALSE))</f>
        <v>毎週</v>
      </c>
      <c r="E45" s="23" t="str">
        <f>IF($B45="","",VLOOKUP($B45,[2]R6申請受付!$A:$U,19,FALSE))</f>
        <v>土</v>
      </c>
      <c r="F45" s="23">
        <f>IF($B45="","",VLOOKUP($B45,[2]R6申請受付!$A:$U,16,FALSE))</f>
        <v>45395</v>
      </c>
      <c r="G45" s="19" t="s">
        <v>10</v>
      </c>
      <c r="H45" s="23">
        <f>IF($B45="","",VLOOKUP($B45,[2]R6申請受付!$A:$U,17,FALSE))</f>
        <v>45731</v>
      </c>
      <c r="I45" s="24">
        <f>IF($B45="","",VLOOKUP($B45,[2]R6申請受付!$A:$U,20,FALSE))</f>
        <v>0.54166666666666596</v>
      </c>
      <c r="J45" s="19" t="s">
        <v>9</v>
      </c>
      <c r="K45" s="24">
        <f>IF($B45="","",VLOOKUP($B45,[2]R6申請受付!$A:$U,21,FALSE))</f>
        <v>0.70833333333333304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25" t="s">
        <v>48</v>
      </c>
      <c r="AA45" s="25"/>
      <c r="AB45" s="25"/>
      <c r="AC45" s="25"/>
      <c r="AD45" s="25"/>
      <c r="AE45" s="25"/>
      <c r="AF45" s="25"/>
      <c r="AG45" s="25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55" ht="23.25" customHeight="1" x14ac:dyDescent="0.15">
      <c r="A46" s="54"/>
      <c r="B46" s="5">
        <v>79</v>
      </c>
      <c r="C46" s="1" t="str">
        <f>IF($B46="","",VLOOKUP($B46,[1]R6申請受付!$A:$U,3,FALSE))</f>
        <v>わくわくランド運営委員会　チャレンジクラブ</v>
      </c>
      <c r="D46" s="23" t="str">
        <f>IF($B46="","",VLOOKUP($B46,[2]R6申請受付!$A:$U,18,FALSE))</f>
        <v>特定日</v>
      </c>
      <c r="E46" s="23" t="str">
        <f>IF($B46="","",VLOOKUP($B46,[2]R6申請受付!$A:$U,19,FALSE))</f>
        <v>土</v>
      </c>
      <c r="F46" s="23">
        <f>IF($B46="","",VLOOKUP($B46,[2]R6申請受付!$A:$U,16,FALSE))</f>
        <v>45423</v>
      </c>
      <c r="G46" s="19" t="s">
        <v>10</v>
      </c>
      <c r="H46" s="23">
        <f>IF($B46="","",VLOOKUP($B46,[2]R6申請受付!$A:$U,17,FALSE))</f>
        <v>45605</v>
      </c>
      <c r="I46" s="24">
        <f>IF($B46="","",VLOOKUP($B46,[2]R6申請受付!$A:$U,20,FALSE))</f>
        <v>0.375</v>
      </c>
      <c r="J46" s="19" t="s">
        <v>9</v>
      </c>
      <c r="K46" s="24">
        <f>IF($B46="","",VLOOKUP($B46,[2]R6申請受付!$A:$U,21,FALSE))</f>
        <v>0.5</v>
      </c>
      <c r="L46" s="18"/>
      <c r="M46" s="18"/>
      <c r="N46" s="18"/>
      <c r="O46" s="18"/>
      <c r="P46" s="18"/>
      <c r="Q46" s="18"/>
      <c r="R46" s="27" t="s">
        <v>73</v>
      </c>
      <c r="S46" s="27"/>
      <c r="T46" s="27"/>
      <c r="U46" s="27"/>
      <c r="V46" s="27"/>
      <c r="W46" s="27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55" ht="23.25" customHeight="1" x14ac:dyDescent="0.15">
      <c r="A47" s="54"/>
      <c r="B47" s="5"/>
      <c r="C47" s="1" t="str">
        <f>IF($B47="","",VLOOKUP($B47,[1]R6申請受付!$A:$U,3,FALSE))</f>
        <v/>
      </c>
      <c r="D47" s="23" t="str">
        <f>IF($B47="","",VLOOKUP($B47,[2]R6申請受付!$A:$U,18,FALSE))</f>
        <v/>
      </c>
      <c r="E47" s="23" t="str">
        <f>IF($B47="","",VLOOKUP($B47,[2]R6申請受付!$A:$U,19,FALSE))</f>
        <v/>
      </c>
      <c r="F47" s="23" t="str">
        <f>IF($B47="","",VLOOKUP($B47,[2]R6申請受付!$A:$U,16,FALSE))</f>
        <v/>
      </c>
      <c r="G47" s="19" t="s">
        <v>10</v>
      </c>
      <c r="H47" s="23" t="str">
        <f>IF($B47="","",VLOOKUP($B47,[2]R6申請受付!$A:$U,17,FALSE))</f>
        <v/>
      </c>
      <c r="I47" s="24" t="str">
        <f>IF($B47="","",VLOOKUP($B47,[2]R6申請受付!$A:$U,20,FALSE))</f>
        <v/>
      </c>
      <c r="J47" s="19" t="s">
        <v>9</v>
      </c>
      <c r="K47" s="24" t="str">
        <f>IF($B47="","",VLOOKUP($B47,[2]R6申請受付!$A:$U,21,FALSE))</f>
        <v/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55" ht="23.25" customHeight="1" x14ac:dyDescent="0.15">
      <c r="A48" s="54"/>
      <c r="B48" s="5"/>
      <c r="C48" s="1" t="str">
        <f>IF($B48="","",VLOOKUP($B48,[1]R6申請受付!$A:$U,3,FALSE))</f>
        <v/>
      </c>
      <c r="D48" s="23" t="str">
        <f>IF($B48="","",VLOOKUP($B48,[2]R6申請受付!$A:$U,18,FALSE))</f>
        <v/>
      </c>
      <c r="E48" s="23" t="str">
        <f>IF($B48="","",VLOOKUP($B48,[2]R6申請受付!$A:$U,19,FALSE))</f>
        <v/>
      </c>
      <c r="F48" s="23" t="str">
        <f>IF($B48="","",VLOOKUP($B48,[2]R6申請受付!$A:$U,16,FALSE))</f>
        <v/>
      </c>
      <c r="G48" s="19" t="s">
        <v>10</v>
      </c>
      <c r="H48" s="23" t="str">
        <f>IF($B48="","",VLOOKUP($B48,[2]R6申請受付!$A:$U,17,FALSE))</f>
        <v/>
      </c>
      <c r="I48" s="24" t="str">
        <f>IF($B48="","",VLOOKUP($B48,[2]R6申請受付!$A:$U,20,FALSE))</f>
        <v/>
      </c>
      <c r="J48" s="19" t="s">
        <v>9</v>
      </c>
      <c r="K48" s="24" t="str">
        <f>IF($B48="","",VLOOKUP($B48,[2]R6申請受付!$A:$U,21,FALSE))</f>
        <v/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23.25" customHeight="1" x14ac:dyDescent="0.15">
      <c r="A49" s="54"/>
      <c r="B49" s="5"/>
      <c r="C49" s="1" t="str">
        <f>IF($B49="","",VLOOKUP($B49,[1]R6申請受付!$A:$U,3,FALSE))</f>
        <v/>
      </c>
      <c r="D49" s="23" t="str">
        <f>IF($B49="","",VLOOKUP($B49,[2]R6申請受付!$A:$U,18,FALSE))</f>
        <v/>
      </c>
      <c r="E49" s="23" t="str">
        <f>IF($B49="","",VLOOKUP($B49,[2]R6申請受付!$A:$U,19,FALSE))</f>
        <v/>
      </c>
      <c r="F49" s="23" t="str">
        <f>IF($B49="","",VLOOKUP($B49,[2]R6申請受付!$A:$U,16,FALSE))</f>
        <v/>
      </c>
      <c r="G49" s="19" t="s">
        <v>10</v>
      </c>
      <c r="H49" s="23" t="str">
        <f>IF($B49="","",VLOOKUP($B49,[2]R6申請受付!$A:$U,17,FALSE))</f>
        <v/>
      </c>
      <c r="I49" s="24" t="str">
        <f>IF($B49="","",VLOOKUP($B49,[2]R6申請受付!$A:$U,20,FALSE))</f>
        <v/>
      </c>
      <c r="J49" s="19" t="s">
        <v>9</v>
      </c>
      <c r="K49" s="24" t="str">
        <f>IF($B49="","",VLOOKUP($B49,[2]R6申請受付!$A:$U,21,FALSE))</f>
        <v/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23.25" customHeight="1" x14ac:dyDescent="0.15">
      <c r="A50" s="52" t="s">
        <v>8</v>
      </c>
      <c r="B50" s="5">
        <v>75</v>
      </c>
      <c r="C50" s="1" t="str">
        <f>IF($B50="","",VLOOKUP($B50,[1]R6申請受付!$A:$U,3,FALSE))</f>
        <v>高柳こども会　（ソフトボール）</v>
      </c>
      <c r="D50" s="23" t="str">
        <f>IF($B50="","",VLOOKUP($B50,[2]R6申請受付!$A:$U,18,FALSE))</f>
        <v>毎週</v>
      </c>
      <c r="E50" s="23" t="str">
        <f>IF($B50="","",VLOOKUP($B50,[2]R6申請受付!$A:$U,19,FALSE))</f>
        <v>日</v>
      </c>
      <c r="F50" s="23">
        <f>IF($B50="","",VLOOKUP($B50,[2]R6申請受付!$A:$U,16,FALSE))</f>
        <v>45389</v>
      </c>
      <c r="G50" s="19" t="s">
        <v>10</v>
      </c>
      <c r="H50" s="23">
        <f>IF($B50="","",VLOOKUP($B50,[2]R6申請受付!$A:$U,17,FALSE))</f>
        <v>45746</v>
      </c>
      <c r="I50" s="24">
        <f>IF($B50="","",VLOOKUP($B50,[2]R6申請受付!$A:$U,20,FALSE))</f>
        <v>0.375</v>
      </c>
      <c r="J50" s="19" t="s">
        <v>9</v>
      </c>
      <c r="K50" s="24">
        <f>IF($B50="","",VLOOKUP($B50,[2]R6申請受付!$A:$U,21,FALSE))</f>
        <v>0.5</v>
      </c>
      <c r="L50" s="18"/>
      <c r="M50" s="18"/>
      <c r="N50" s="18"/>
      <c r="O50" s="18"/>
      <c r="P50" s="18"/>
      <c r="Q50" s="18"/>
      <c r="R50" s="25" t="s">
        <v>49</v>
      </c>
      <c r="S50" s="25"/>
      <c r="T50" s="25"/>
      <c r="U50" s="25"/>
      <c r="V50" s="25"/>
      <c r="W50" s="25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23.25" customHeight="1" x14ac:dyDescent="0.15">
      <c r="A51" s="52"/>
      <c r="B51" s="5">
        <v>28</v>
      </c>
      <c r="C51" s="1" t="str">
        <f>IF($B51="","",VLOOKUP($B51,[1]R6申請受付!$A:$U,3,FALSE))</f>
        <v>高柳子ども会（バレーボール）</v>
      </c>
      <c r="D51" s="23" t="str">
        <f>IF($B51="","",VLOOKUP($B51,[2]R6申請受付!$A:$U,18,FALSE))</f>
        <v>毎週</v>
      </c>
      <c r="E51" s="23" t="str">
        <f>IF($B51="","",VLOOKUP($B51,[2]R6申請受付!$A:$U,19,FALSE))</f>
        <v>日</v>
      </c>
      <c r="F51" s="23">
        <f>IF($B51="","",VLOOKUP($B51,[2]R6申請受付!$A:$U,16,FALSE))</f>
        <v>45389</v>
      </c>
      <c r="G51" s="19" t="s">
        <v>10</v>
      </c>
      <c r="H51" s="23">
        <f>IF($B51="","",VLOOKUP($B51,[2]R6申請受付!$A:$U,17,FALSE))</f>
        <v>45746</v>
      </c>
      <c r="I51" s="24">
        <f>IF($B51="","",VLOOKUP($B51,[2]R6申請受付!$A:$U,20,FALSE))</f>
        <v>0.70833333333333304</v>
      </c>
      <c r="J51" s="19" t="s">
        <v>9</v>
      </c>
      <c r="K51" s="24">
        <f>IF($B51="","",VLOOKUP($B51,[2]R6申請受付!$A:$U,21,FALSE))</f>
        <v>0.83333333333333304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5" t="s">
        <v>15</v>
      </c>
      <c r="AI51" s="25"/>
      <c r="AJ51" s="25"/>
      <c r="AK51" s="25"/>
      <c r="AL51" s="25"/>
      <c r="AM51" s="25"/>
      <c r="AN51" s="18"/>
      <c r="AO51" s="18"/>
      <c r="AP51" s="18"/>
      <c r="AQ51" s="18"/>
      <c r="AR51" s="18"/>
      <c r="AS51" s="18"/>
    </row>
    <row r="52" spans="1:45" ht="23.25" customHeight="1" x14ac:dyDescent="0.15">
      <c r="A52" s="52"/>
      <c r="B52" s="5">
        <v>66</v>
      </c>
      <c r="C52" s="1" t="str">
        <f>IF($B52="","",VLOOKUP($B52,[1]R6申請受付!$A:$U,3,FALSE))</f>
        <v>東雲町</v>
      </c>
      <c r="D52" s="23" t="str">
        <f>IF($B52="","",VLOOKUP($B52,[2]R6申請受付!$A:$U,18,FALSE))</f>
        <v>毎週</v>
      </c>
      <c r="E52" s="23" t="str">
        <f>IF($B52="","",VLOOKUP($B52,[2]R6申請受付!$A:$U,19,FALSE))</f>
        <v>日</v>
      </c>
      <c r="F52" s="23">
        <f>IF($B52="","",VLOOKUP($B52,[2]R6申請受付!$A:$U,16,FALSE))</f>
        <v>45424</v>
      </c>
      <c r="G52" s="19" t="s">
        <v>10</v>
      </c>
      <c r="H52" s="23">
        <f>IF($B52="","",VLOOKUP($B52,[2]R6申請受付!$A:$U,17,FALSE))</f>
        <v>45480</v>
      </c>
      <c r="I52" s="24">
        <f>IF($B52="","",VLOOKUP($B52,[2]R6申請受付!$A:$U,20,FALSE))</f>
        <v>0.39583333333333298</v>
      </c>
      <c r="J52" s="19" t="s">
        <v>9</v>
      </c>
      <c r="K52" s="24">
        <f>IF($B52="","",VLOOKUP($B52,[2]R6申請受付!$A:$U,21,FALSE))</f>
        <v>0.5</v>
      </c>
      <c r="L52" s="18"/>
      <c r="M52" s="18"/>
      <c r="N52" s="18"/>
      <c r="O52" s="18"/>
      <c r="P52" s="18"/>
      <c r="Q52" s="18"/>
      <c r="R52" s="18"/>
      <c r="S52" s="25" t="s">
        <v>15</v>
      </c>
      <c r="T52" s="25"/>
      <c r="U52" s="25"/>
      <c r="V52" s="25"/>
      <c r="W52" s="25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3.25" customHeight="1" x14ac:dyDescent="0.15">
      <c r="A53" s="52"/>
      <c r="B53" s="5">
        <v>61</v>
      </c>
      <c r="C53" s="1" t="str">
        <f>IF($B53="","",VLOOKUP($B53,[1]R6申請受付!$A:$U,3,FALSE))</f>
        <v>美守・関川町・諏訪町・石塚町</v>
      </c>
      <c r="D53" s="23" t="str">
        <f>IF($B53="","",VLOOKUP($B53,[2]R6申請受付!$A:$U,18,FALSE))</f>
        <v>特定日</v>
      </c>
      <c r="E53" s="23" t="str">
        <f>IF($B53="","",VLOOKUP($B53,[2]R6申請受付!$A:$U,19,FALSE))</f>
        <v>日</v>
      </c>
      <c r="F53" s="23">
        <f>IF($B53="","",VLOOKUP($B53,[2]R6申請受付!$A:$U,16,FALSE))</f>
        <v>45564</v>
      </c>
      <c r="G53" s="19" t="s">
        <v>10</v>
      </c>
      <c r="H53" s="23">
        <f>IF($B53="","",VLOOKUP($B53,[2]R6申請受付!$A:$U,17,FALSE))</f>
        <v>45592</v>
      </c>
      <c r="I53" s="24">
        <f>IF($B53="","",VLOOKUP($B53,[2]R6申請受付!$A:$U,20,FALSE))</f>
        <v>0.33333333333333331</v>
      </c>
      <c r="J53" s="19" t="s">
        <v>9</v>
      </c>
      <c r="K53" s="24">
        <f>IF($B53="","",VLOOKUP($B53,[2]R6申請受付!$A:$U,21,FALSE))</f>
        <v>0.6875</v>
      </c>
      <c r="L53" s="18"/>
      <c r="M53" s="18"/>
      <c r="N53" s="18"/>
      <c r="O53" s="18"/>
      <c r="P53" s="27" t="s">
        <v>50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3.25" customHeight="1" x14ac:dyDescent="0.15">
      <c r="A54" s="52"/>
      <c r="B54" s="5">
        <v>74</v>
      </c>
      <c r="C54" s="1" t="str">
        <f>IF($B54="","",VLOOKUP($B54,[1]R6申請受付!$A:$U,3,FALSE))</f>
        <v>諏訪町町内会</v>
      </c>
      <c r="D54" s="23" t="str">
        <f>IF($B54="","",VLOOKUP($B54,[2]R6申請受付!$A:$U,18,FALSE))</f>
        <v>特定日</v>
      </c>
      <c r="E54" s="23" t="str">
        <f>IF($B54="","",VLOOKUP($B54,[2]R6申請受付!$A:$U,19,FALSE))</f>
        <v>日</v>
      </c>
      <c r="F54" s="23">
        <f>IF($B54="","",VLOOKUP($B54,[2]R6申請受付!$A:$U,16,FALSE))</f>
        <v>45585</v>
      </c>
      <c r="G54" s="19" t="s">
        <v>10</v>
      </c>
      <c r="H54" s="23">
        <f>IF($B54="","",VLOOKUP($B54,[2]R6申請受付!$A:$U,17,FALSE))</f>
        <v>45585</v>
      </c>
      <c r="I54" s="24">
        <f>IF($B54="","",VLOOKUP($B54,[2]R6申請受付!$A:$U,20,FALSE))</f>
        <v>0.35416666666666669</v>
      </c>
      <c r="J54" s="19" t="s">
        <v>9</v>
      </c>
      <c r="K54" s="24">
        <f>IF($B54="","",VLOOKUP($B54,[2]R6申請受付!$A:$U,21,FALSE))</f>
        <v>0.5</v>
      </c>
      <c r="L54" s="18"/>
      <c r="M54" s="18"/>
      <c r="N54" s="18"/>
      <c r="O54" s="18"/>
      <c r="P54" s="18"/>
      <c r="Q54" s="29" t="s">
        <v>51</v>
      </c>
      <c r="R54" s="27"/>
      <c r="S54" s="27"/>
      <c r="T54" s="27"/>
      <c r="U54" s="27"/>
      <c r="V54" s="27"/>
      <c r="W54" s="27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23.25" customHeight="1" x14ac:dyDescent="0.15">
      <c r="A55" s="52"/>
      <c r="B55" s="5"/>
      <c r="C55" s="1" t="str">
        <f>IF($B55="","",VLOOKUP($B55,[1]R6申請受付!$A:$U,3,FALSE))</f>
        <v/>
      </c>
      <c r="D55" s="23" t="str">
        <f>IF($B55="","",VLOOKUP($B55,[2]R6申請受付!$A:$U,18,FALSE))</f>
        <v/>
      </c>
      <c r="E55" s="23" t="str">
        <f>IF($B55="","",VLOOKUP($B55,[2]R6申請受付!$A:$U,19,FALSE))</f>
        <v/>
      </c>
      <c r="F55" s="23" t="str">
        <f>IF($B55="","",VLOOKUP($B55,[2]R6申請受付!$A:$U,16,FALSE))</f>
        <v/>
      </c>
      <c r="G55" s="19" t="s">
        <v>10</v>
      </c>
      <c r="H55" s="23" t="str">
        <f>IF($B55="","",VLOOKUP($B55,[2]R6申請受付!$A:$U,17,FALSE))</f>
        <v/>
      </c>
      <c r="I55" s="24" t="str">
        <f>IF($B55="","",VLOOKUP($B55,[2]R6申請受付!$A:$U,20,FALSE))</f>
        <v/>
      </c>
      <c r="J55" s="19" t="s">
        <v>9</v>
      </c>
      <c r="K55" s="24" t="str">
        <f>IF($B55="","",VLOOKUP($B55,[2]R6申請受付!$A:$U,21,FALSE))</f>
        <v/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23.25" customHeight="1" x14ac:dyDescent="0.15">
      <c r="A56" s="52"/>
      <c r="B56" s="5"/>
      <c r="C56" s="1" t="str">
        <f>IF($B56="","",VLOOKUP($B56,[1]R6申請受付!$A:$U,3,FALSE))</f>
        <v/>
      </c>
      <c r="D56" s="23" t="str">
        <f>IF($B56="","",VLOOKUP($B56,[2]R6申請受付!$A:$U,18,FALSE))</f>
        <v/>
      </c>
      <c r="E56" s="23" t="str">
        <f>IF($B56="","",VLOOKUP($B56,[2]R6申請受付!$A:$U,19,FALSE))</f>
        <v/>
      </c>
      <c r="F56" s="23" t="str">
        <f>IF($B56="","",VLOOKUP($B56,[2]R6申請受付!$A:$U,16,FALSE))</f>
        <v/>
      </c>
      <c r="G56" s="19" t="s">
        <v>10</v>
      </c>
      <c r="H56" s="23" t="str">
        <f>IF($B56="","",VLOOKUP($B56,[2]R6申請受付!$A:$U,17,FALSE))</f>
        <v/>
      </c>
      <c r="I56" s="24" t="str">
        <f>IF($B56="","",VLOOKUP($B56,[2]R6申請受付!$A:$U,20,FALSE))</f>
        <v/>
      </c>
      <c r="J56" s="19" t="s">
        <v>9</v>
      </c>
      <c r="K56" s="24" t="str">
        <f>IF($B56="","",VLOOKUP($B56,[2]R6申請受付!$A:$U,21,FALSE))</f>
        <v/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7.25" customHeight="1" x14ac:dyDescent="0.15">
      <c r="B57" s="15"/>
      <c r="C57" s="4">
        <f>COUNTA(B8:B56)</f>
        <v>15</v>
      </c>
    </row>
  </sheetData>
  <sortState ref="B43:AS46">
    <sortCondition ref="B43:B46"/>
  </sortState>
  <mergeCells count="35">
    <mergeCell ref="AP1:AS1"/>
    <mergeCell ref="A2:AS4"/>
    <mergeCell ref="L7:M7"/>
    <mergeCell ref="N7:O7"/>
    <mergeCell ref="P7:Q7"/>
    <mergeCell ref="R7:S7"/>
    <mergeCell ref="T7:U7"/>
    <mergeCell ref="V7:W7"/>
    <mergeCell ref="X7:Y7"/>
    <mergeCell ref="Z7:AA7"/>
    <mergeCell ref="BG7:BH7"/>
    <mergeCell ref="A8:A14"/>
    <mergeCell ref="A15:A21"/>
    <mergeCell ref="AN7:AO7"/>
    <mergeCell ref="AP7:AQ7"/>
    <mergeCell ref="AR7:AS7"/>
    <mergeCell ref="AU7:AV7"/>
    <mergeCell ref="AW7:AX7"/>
    <mergeCell ref="AY7:AZ7"/>
    <mergeCell ref="AB7:AC7"/>
    <mergeCell ref="AD7:AE7"/>
    <mergeCell ref="AF7:AG7"/>
    <mergeCell ref="AH7:AI7"/>
    <mergeCell ref="AJ7:AK7"/>
    <mergeCell ref="AL7:AM7"/>
    <mergeCell ref="AT43:BC43"/>
    <mergeCell ref="AT44:BC44"/>
    <mergeCell ref="BA7:BB7"/>
    <mergeCell ref="BC7:BD7"/>
    <mergeCell ref="BE7:BF7"/>
    <mergeCell ref="A50:A56"/>
    <mergeCell ref="A22:A28"/>
    <mergeCell ref="A29:A35"/>
    <mergeCell ref="A36:A42"/>
    <mergeCell ref="A43:A49"/>
  </mergeCells>
  <phoneticPr fontId="18"/>
  <conditionalFormatting sqref="L13:AS45 L8:AS10 L55:AS56 L53:O53 AG53:AS53 L54:P54 X54:AS54 L47:AS52 L46:Q46 X46:AS46">
    <cfRule type="expression" dxfId="33" priority="2">
      <formula>AND($I8&lt;=L$6,$K8&gt;L$6)</formula>
    </cfRule>
  </conditionalFormatting>
  <conditionalFormatting sqref="L11:AS12">
    <cfRule type="expression" dxfId="32" priority="1">
      <formula>AND($I11&lt;=L$6,$K11&gt;L$6)</formula>
    </cfRule>
  </conditionalFormatting>
  <printOptions horizontalCentered="1"/>
  <pageMargins left="0" right="0" top="0.35433070866141736" bottom="0" header="0.31496062992125984" footer="0.15748031496062992"/>
  <pageSetup paperSize="8" scale="7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新井小（体）</vt:lpstr>
      <vt:lpstr>新井小（グラ）</vt:lpstr>
      <vt:lpstr>新井北小（体）</vt:lpstr>
      <vt:lpstr>新井北小（グラ）</vt:lpstr>
      <vt:lpstr>斐太北小（体）</vt:lpstr>
      <vt:lpstr>斐太北小（グラ）</vt:lpstr>
      <vt:lpstr>新井南小（体）</vt:lpstr>
      <vt:lpstr>新井南小（グラ）</vt:lpstr>
      <vt:lpstr>新井中央小（体）</vt:lpstr>
      <vt:lpstr>新井中央小（グラ）</vt:lpstr>
      <vt:lpstr>妙高高原小（体）</vt:lpstr>
      <vt:lpstr>妙高高原小（グラ）</vt:lpstr>
      <vt:lpstr>旧妙高高原南小（体）</vt:lpstr>
      <vt:lpstr>旧妙高高原南小（グラ）</vt:lpstr>
      <vt:lpstr>妙高小（体）</vt:lpstr>
      <vt:lpstr>妙高小（グラ）</vt:lpstr>
      <vt:lpstr>新井中（体）</vt:lpstr>
      <vt:lpstr>新井中（グラ）</vt:lpstr>
      <vt:lpstr>新井中（音楽堂）</vt:lpstr>
      <vt:lpstr>妙高高原中（体）</vt:lpstr>
      <vt:lpstr>妙高高原中（グラ）</vt:lpstr>
      <vt:lpstr>妙高中（体）</vt:lpstr>
      <vt:lpstr>妙高中（グラ）</vt:lpstr>
      <vt:lpstr>総合支援学校（体）</vt:lpstr>
      <vt:lpstr>総合支援学校（グラ）</vt:lpstr>
      <vt:lpstr>'旧妙高高原南小（グラ）'!Print_Area</vt:lpstr>
      <vt:lpstr>'旧妙高高原南小（体）'!Print_Area</vt:lpstr>
      <vt:lpstr>'新井小（グラ）'!Print_Area</vt:lpstr>
      <vt:lpstr>'新井小（体）'!Print_Area</vt:lpstr>
      <vt:lpstr>'新井中（グラ）'!Print_Area</vt:lpstr>
      <vt:lpstr>'新井中（音楽堂）'!Print_Area</vt:lpstr>
      <vt:lpstr>'新井中（体）'!Print_Area</vt:lpstr>
      <vt:lpstr>'新井中央小（グラ）'!Print_Area</vt:lpstr>
      <vt:lpstr>'新井中央小（体）'!Print_Area</vt:lpstr>
      <vt:lpstr>'新井南小（グラ）'!Print_Area</vt:lpstr>
      <vt:lpstr>'新井南小（体）'!Print_Area</vt:lpstr>
      <vt:lpstr>'新井北小（グラ）'!Print_Area</vt:lpstr>
      <vt:lpstr>'新井北小（体）'!Print_Area</vt:lpstr>
      <vt:lpstr>'総合支援学校（グラ）'!Print_Area</vt:lpstr>
      <vt:lpstr>'総合支援学校（体）'!Print_Area</vt:lpstr>
      <vt:lpstr>'斐太北小（グラ）'!Print_Area</vt:lpstr>
      <vt:lpstr>'斐太北小（体）'!Print_Area</vt:lpstr>
      <vt:lpstr>'妙高高原小（グラ）'!Print_Area</vt:lpstr>
      <vt:lpstr>'妙高高原小（体）'!Print_Area</vt:lpstr>
      <vt:lpstr>'妙高高原中（グラ）'!Print_Area</vt:lpstr>
      <vt:lpstr>'妙高高原中（体）'!Print_Area</vt:lpstr>
      <vt:lpstr>'妙高小（グラ）'!Print_Area</vt:lpstr>
      <vt:lpstr>'妙高小（体）'!Print_Area</vt:lpstr>
      <vt:lpstr>'妙高中（グラ）'!Print_Area</vt:lpstr>
      <vt:lpstr>'妙高中（体）'!Print_Area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WS19020</dc:creator>
  <cp:lastModifiedBy>WS19028</cp:lastModifiedBy>
  <cp:revision>0</cp:revision>
  <cp:lastPrinted>2024-03-08T06:26:32Z</cp:lastPrinted>
  <dcterms:created xsi:type="dcterms:W3CDTF">2022-04-08T04:13:19Z</dcterms:created>
  <dcterms:modified xsi:type="dcterms:W3CDTF">2024-05-01T04:34:14Z</dcterms:modified>
</cp:coreProperties>
</file>